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附件2" sheetId="1" r:id="rId1"/>
  </sheets>
  <definedNames>
    <definedName name="_xlnm.Print_Titles" localSheetId="0">附件2!$2:$4</definedName>
  </definedNames>
  <calcPr calcId="144525" concurrentCalc="0"/>
</workbook>
</file>

<file path=xl/sharedStrings.xml><?xml version="1.0" encoding="utf-8"?>
<sst xmlns="http://schemas.openxmlformats.org/spreadsheetml/2006/main" count="61">
  <si>
    <t>附件2</t>
  </si>
  <si>
    <t>2020年春季学期义务教育家庭经济困难学生生活补助资金明细表</t>
  </si>
  <si>
    <t>支出功能分类科目</t>
  </si>
  <si>
    <t>单位名称</t>
  </si>
  <si>
    <t>享受家庭经济困难学生生活补助数（人）</t>
  </si>
  <si>
    <t>非寄宿制四类学生人数（人）</t>
  </si>
  <si>
    <t>补助标准（元/生·年）</t>
  </si>
  <si>
    <t>家庭经济困难寄宿学生人数（人）</t>
  </si>
  <si>
    <t>特殊教育学生数（人）</t>
  </si>
  <si>
    <t>补发2019年秋季学生</t>
  </si>
  <si>
    <t>下达补助资金（元）</t>
  </si>
  <si>
    <t>本次下达中央资金</t>
  </si>
  <si>
    <t>合 计</t>
  </si>
  <si>
    <t>寄宿制四类学生数</t>
  </si>
  <si>
    <t>除前四类学生外的家庭经济困难寄宿学生数</t>
  </si>
  <si>
    <t>2019年秋季末识别建档立卡户学生（人）</t>
  </si>
  <si>
    <t>州在档全国级或省级困难职工子女住校生（人）</t>
  </si>
  <si>
    <t>补发数（元）</t>
  </si>
  <si>
    <t>金额合计（元）</t>
  </si>
  <si>
    <t>中央资金50%（元）</t>
  </si>
  <si>
    <t>省级资金42.5%（元）</t>
  </si>
  <si>
    <t>州级资金0.75%（元）</t>
  </si>
  <si>
    <t>市级资金（元）6.75%</t>
  </si>
  <si>
    <t>西双版纳州景洪市特殊教育学校</t>
  </si>
  <si>
    <t xml:space="preserve"> </t>
  </si>
  <si>
    <t>初中小计</t>
  </si>
  <si>
    <t>景洪市第一中学</t>
  </si>
  <si>
    <t>景洪市第二中学</t>
  </si>
  <si>
    <t>景洪市第三中学</t>
  </si>
  <si>
    <t>景洪市第四中学</t>
  </si>
  <si>
    <t>景洪市第五中学</t>
  </si>
  <si>
    <t>景洪市职业高级中学</t>
  </si>
  <si>
    <t>景洪市民族中学</t>
  </si>
  <si>
    <t>景洪市勐罕镇中学</t>
  </si>
  <si>
    <t>景洪市景哈乡中学</t>
  </si>
  <si>
    <t>景洪市普文镇中学</t>
  </si>
  <si>
    <t>景洪市大渡岗乡九年一贯制学校（初中部）</t>
  </si>
  <si>
    <t>景洪市景讷乡中学</t>
  </si>
  <si>
    <t>景洪市勐旺乡中学</t>
  </si>
  <si>
    <t>景洪市教育体育局（曲靖一中景洪分校）</t>
  </si>
  <si>
    <t>景洪市教育体育局（西双版纳州育才学校）</t>
  </si>
  <si>
    <t>景洪市教育体育局（少林文武学校）</t>
  </si>
  <si>
    <t>小学小计</t>
  </si>
  <si>
    <t>景洪市第一小学</t>
  </si>
  <si>
    <t>景洪市第二小学</t>
  </si>
  <si>
    <t>景洪市第三小学</t>
  </si>
  <si>
    <t>景洪市第四小学</t>
  </si>
  <si>
    <t>景洪市世纪金源小学</t>
  </si>
  <si>
    <t>景洪市勐龙镇中心小学</t>
  </si>
  <si>
    <t>景洪市勐龙镇小街小学</t>
  </si>
  <si>
    <t>景洪市嘎洒镇中心小学</t>
  </si>
  <si>
    <t>景洪市嘎洒镇嘎栋中心小学</t>
  </si>
  <si>
    <t>景洪市勐罕镇中心小学</t>
  </si>
  <si>
    <t>景洪市景哈乡哈尼族中心小学</t>
  </si>
  <si>
    <t>景洪市基诺乡中心小学</t>
  </si>
  <si>
    <t>景洪市勐养镇中心小学</t>
  </si>
  <si>
    <t>景洪市普文镇中心小学</t>
  </si>
  <si>
    <t>景洪市大渡岗乡九年一贯制学校（小学部）</t>
  </si>
  <si>
    <t>景洪市景讷乡中心小学</t>
  </si>
  <si>
    <t>景洪市勐旺乡中心小学</t>
  </si>
  <si>
    <t>总  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</si>
</sst>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);\(0.0\)"/>
    <numFmt numFmtId="177" formatCode="0_);\(0\)"/>
    <numFmt numFmtId="178" formatCode="0.00_);\(0.00\)"/>
  </numFmts>
  <fonts count="26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shrinkToFit="1"/>
    </xf>
    <xf numFmtId="177" fontId="2" fillId="0" borderId="1" xfId="0" applyNumberFormat="1" applyFont="1" applyFill="1" applyBorder="1" applyAlignment="1">
      <alignment horizontal="center" vertical="center" shrinkToFit="1"/>
    </xf>
    <xf numFmtId="177" fontId="1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shrinkToFit="1"/>
    </xf>
    <xf numFmtId="177" fontId="4" fillId="0" borderId="1" xfId="0" applyNumberFormat="1" applyFont="1" applyFill="1" applyBorder="1" applyAlignment="1">
      <alignment horizontal="center" vertical="center" shrinkToFit="1"/>
    </xf>
    <xf numFmtId="177" fontId="3" fillId="0" borderId="1" xfId="0" applyNumberFormat="1" applyFont="1" applyFill="1" applyBorder="1" applyAlignment="1">
      <alignment horizontal="center" vertical="center" shrinkToFit="1"/>
    </xf>
    <xf numFmtId="177" fontId="3" fillId="2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178" fontId="2" fillId="2" borderId="1" xfId="0" applyNumberFormat="1" applyFont="1" applyFill="1" applyBorder="1" applyAlignment="1">
      <alignment horizontal="center" vertical="center" shrinkToFit="1"/>
    </xf>
    <xf numFmtId="176" fontId="2" fillId="2" borderId="1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43"/>
  <sheetViews>
    <sheetView tabSelected="1" workbookViewId="0">
      <selection activeCell="Y4" sqref="Y4"/>
    </sheetView>
  </sheetViews>
  <sheetFormatPr defaultColWidth="9" defaultRowHeight="14.25"/>
  <cols>
    <col min="1" max="1" width="9.25" style="4"/>
    <col min="2" max="2" width="21.5" style="4" customWidth="1"/>
    <col min="3" max="3" width="7.13333333333333" style="4" customWidth="1"/>
    <col min="4" max="4" width="5.63333333333333" style="4" customWidth="1"/>
    <col min="5" max="5" width="4.75" style="4" customWidth="1"/>
    <col min="6" max="6" width="6.63333333333333" style="4" customWidth="1"/>
    <col min="7" max="7" width="6.38333333333333" style="4" customWidth="1"/>
    <col min="8" max="8" width="7.88333333333333" style="4" customWidth="1"/>
    <col min="9" max="9" width="5.25" style="5" customWidth="1"/>
    <col min="10" max="10" width="5.63333333333333" style="4" customWidth="1"/>
    <col min="11" max="11" width="5.88333333333333" style="4" customWidth="1"/>
    <col min="12" max="12" width="5.375" style="4" customWidth="1"/>
    <col min="13" max="13" width="5.75" style="4" customWidth="1"/>
    <col min="14" max="14" width="9.225" style="4" customWidth="1"/>
    <col min="15" max="15" width="11.875" style="4" customWidth="1"/>
    <col min="16" max="16" width="10.875" style="4" customWidth="1"/>
    <col min="17" max="17" width="9.125" style="4" customWidth="1"/>
    <col min="18" max="18" width="9.375" style="4" customWidth="1"/>
    <col min="19" max="19" width="9.5" style="4" customWidth="1"/>
    <col min="20" max="20" width="13.25" style="4" customWidth="1"/>
    <col min="21" max="16384" width="9" style="4"/>
  </cols>
  <sheetData>
    <row r="1" ht="23" customHeight="1" spans="1:1">
      <c r="A1" s="4" t="s">
        <v>0</v>
      </c>
    </row>
    <row r="2" ht="34.5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ht="41" customHeight="1" spans="1:20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/>
      <c r="H3" s="8"/>
      <c r="I3" s="8"/>
      <c r="J3" s="8" t="s">
        <v>8</v>
      </c>
      <c r="K3" s="8" t="s">
        <v>6</v>
      </c>
      <c r="L3" s="9" t="s">
        <v>9</v>
      </c>
      <c r="M3" s="9"/>
      <c r="N3" s="9"/>
      <c r="O3" s="26" t="s">
        <v>10</v>
      </c>
      <c r="P3" s="26"/>
      <c r="Q3" s="26"/>
      <c r="R3" s="26"/>
      <c r="S3" s="26"/>
      <c r="T3" s="8" t="s">
        <v>11</v>
      </c>
    </row>
    <row r="4" ht="123" customHeight="1" spans="1:20">
      <c r="A4" s="7"/>
      <c r="B4" s="8"/>
      <c r="C4" s="8"/>
      <c r="D4" s="8"/>
      <c r="E4" s="9"/>
      <c r="F4" s="9" t="s">
        <v>12</v>
      </c>
      <c r="G4" s="8" t="s">
        <v>13</v>
      </c>
      <c r="H4" s="9" t="s">
        <v>14</v>
      </c>
      <c r="I4" s="9" t="s">
        <v>6</v>
      </c>
      <c r="J4" s="8"/>
      <c r="K4" s="8"/>
      <c r="L4" s="27" t="s">
        <v>15</v>
      </c>
      <c r="M4" s="27" t="s">
        <v>16</v>
      </c>
      <c r="N4" s="9" t="s">
        <v>17</v>
      </c>
      <c r="O4" s="8" t="s">
        <v>18</v>
      </c>
      <c r="P4" s="8" t="s">
        <v>19</v>
      </c>
      <c r="Q4" s="8" t="s">
        <v>20</v>
      </c>
      <c r="R4" s="8" t="s">
        <v>21</v>
      </c>
      <c r="S4" s="8" t="s">
        <v>22</v>
      </c>
      <c r="T4" s="8"/>
    </row>
    <row r="5" s="1" customFormat="1" ht="33" customHeight="1" spans="1:20">
      <c r="A5" s="10">
        <v>2050202</v>
      </c>
      <c r="B5" s="11" t="s">
        <v>23</v>
      </c>
      <c r="C5" s="12" t="s">
        <v>24</v>
      </c>
      <c r="D5" s="12"/>
      <c r="E5" s="12"/>
      <c r="F5" s="12"/>
      <c r="G5" s="12"/>
      <c r="H5" s="12"/>
      <c r="I5" s="17"/>
      <c r="J5" s="17">
        <v>191</v>
      </c>
      <c r="K5" s="17">
        <v>1250</v>
      </c>
      <c r="L5" s="17"/>
      <c r="M5" s="17"/>
      <c r="N5" s="28"/>
      <c r="O5" s="29">
        <f>SUM(P5:S5)</f>
        <v>119375</v>
      </c>
      <c r="P5" s="16">
        <v>59688</v>
      </c>
      <c r="Q5" s="16">
        <v>50734</v>
      </c>
      <c r="R5" s="16">
        <v>895</v>
      </c>
      <c r="S5" s="16">
        <v>8058</v>
      </c>
      <c r="T5" s="29">
        <f t="shared" ref="T5:T42" si="0">P5</f>
        <v>59688</v>
      </c>
    </row>
    <row r="6" s="2" customFormat="1" ht="26" customHeight="1" spans="1:20">
      <c r="A6" s="13"/>
      <c r="B6" s="14" t="s">
        <v>25</v>
      </c>
      <c r="C6" s="15">
        <f>D6+F6+J6</f>
        <v>7800</v>
      </c>
      <c r="D6" s="16">
        <v>230</v>
      </c>
      <c r="E6" s="17"/>
      <c r="F6" s="16">
        <f t="shared" ref="F6:H6" si="1">SUM(F7:F22)</f>
        <v>7517</v>
      </c>
      <c r="G6" s="12">
        <f t="shared" si="1"/>
        <v>1174</v>
      </c>
      <c r="H6" s="12">
        <f t="shared" si="1"/>
        <v>6343</v>
      </c>
      <c r="I6" s="17"/>
      <c r="J6" s="16">
        <v>53</v>
      </c>
      <c r="K6" s="16"/>
      <c r="L6" s="16">
        <v>10</v>
      </c>
      <c r="M6" s="16">
        <v>1</v>
      </c>
      <c r="N6" s="28">
        <f t="shared" ref="N6:S6" si="2">SUM(N7:N22)</f>
        <v>5937.5</v>
      </c>
      <c r="O6" s="29">
        <f t="shared" ref="O6:O42" si="3">SUM(P6:S6)</f>
        <v>4809062.5</v>
      </c>
      <c r="P6" s="30">
        <f t="shared" si="2"/>
        <v>2407502.5</v>
      </c>
      <c r="Q6" s="16">
        <f t="shared" si="2"/>
        <v>2041324</v>
      </c>
      <c r="R6" s="16">
        <f t="shared" si="2"/>
        <v>36025</v>
      </c>
      <c r="S6" s="16">
        <f t="shared" si="2"/>
        <v>324211</v>
      </c>
      <c r="T6" s="30">
        <v>2407500</v>
      </c>
    </row>
    <row r="7" ht="26" customHeight="1" spans="1:20">
      <c r="A7" s="18">
        <v>2050203</v>
      </c>
      <c r="B7" s="19" t="s">
        <v>26</v>
      </c>
      <c r="C7" s="20">
        <f t="shared" ref="C7:C42" si="4">D7+F7+J7</f>
        <v>316</v>
      </c>
      <c r="D7" s="21">
        <v>69</v>
      </c>
      <c r="E7" s="21">
        <v>625</v>
      </c>
      <c r="F7" s="22">
        <f t="shared" ref="F7:F22" si="5">SUM(G7,H7)</f>
        <v>243</v>
      </c>
      <c r="G7" s="23">
        <v>137</v>
      </c>
      <c r="H7" s="21">
        <v>106</v>
      </c>
      <c r="I7" s="21">
        <v>1250</v>
      </c>
      <c r="J7" s="21">
        <v>4</v>
      </c>
      <c r="K7" s="21">
        <v>1250</v>
      </c>
      <c r="L7" s="21">
        <v>2</v>
      </c>
      <c r="M7" s="21"/>
      <c r="N7" s="31">
        <v>625</v>
      </c>
      <c r="O7" s="29">
        <f t="shared" si="3"/>
        <v>176563</v>
      </c>
      <c r="P7" s="21">
        <v>88594</v>
      </c>
      <c r="Q7" s="21">
        <v>74773</v>
      </c>
      <c r="R7" s="21">
        <v>1320</v>
      </c>
      <c r="S7" s="21">
        <v>11876</v>
      </c>
      <c r="T7" s="32">
        <f t="shared" si="0"/>
        <v>88594</v>
      </c>
    </row>
    <row r="8" ht="26" customHeight="1" spans="1:20">
      <c r="A8" s="18">
        <v>2050203</v>
      </c>
      <c r="B8" s="19" t="s">
        <v>27</v>
      </c>
      <c r="C8" s="20">
        <f t="shared" si="4"/>
        <v>1133</v>
      </c>
      <c r="D8" s="21"/>
      <c r="E8" s="21">
        <v>625</v>
      </c>
      <c r="F8" s="22">
        <f t="shared" si="5"/>
        <v>1132</v>
      </c>
      <c r="G8" s="23">
        <v>190</v>
      </c>
      <c r="H8" s="22">
        <v>942</v>
      </c>
      <c r="I8" s="21">
        <v>1250</v>
      </c>
      <c r="J8" s="21">
        <v>1</v>
      </c>
      <c r="K8" s="21">
        <v>1250</v>
      </c>
      <c r="L8" s="21">
        <v>2</v>
      </c>
      <c r="M8" s="21">
        <v>1</v>
      </c>
      <c r="N8" s="31">
        <v>1875</v>
      </c>
      <c r="O8" s="29">
        <f t="shared" si="3"/>
        <v>710000</v>
      </c>
      <c r="P8" s="21">
        <v>355938</v>
      </c>
      <c r="Q8" s="21">
        <v>300953</v>
      </c>
      <c r="R8" s="21">
        <v>5311</v>
      </c>
      <c r="S8" s="21">
        <v>47798</v>
      </c>
      <c r="T8" s="32">
        <f t="shared" si="0"/>
        <v>355938</v>
      </c>
    </row>
    <row r="9" ht="26" customHeight="1" spans="1:20">
      <c r="A9" s="18">
        <v>2050203</v>
      </c>
      <c r="B9" s="19" t="s">
        <v>28</v>
      </c>
      <c r="C9" s="20">
        <f t="shared" si="4"/>
        <v>443</v>
      </c>
      <c r="D9" s="21">
        <v>30</v>
      </c>
      <c r="E9" s="21">
        <v>625</v>
      </c>
      <c r="F9" s="22">
        <f t="shared" si="5"/>
        <v>410</v>
      </c>
      <c r="G9" s="23">
        <v>78</v>
      </c>
      <c r="H9" s="22">
        <v>332</v>
      </c>
      <c r="I9" s="21">
        <v>1250</v>
      </c>
      <c r="J9" s="21">
        <v>3</v>
      </c>
      <c r="K9" s="21">
        <v>1250</v>
      </c>
      <c r="L9" s="21">
        <v>2</v>
      </c>
      <c r="M9" s="21"/>
      <c r="N9" s="31">
        <v>937.5</v>
      </c>
      <c r="O9" s="29">
        <f t="shared" si="3"/>
        <v>268437.5</v>
      </c>
      <c r="P9" s="32">
        <v>134687.5</v>
      </c>
      <c r="Q9" s="21">
        <v>113688</v>
      </c>
      <c r="R9" s="21">
        <v>2006</v>
      </c>
      <c r="S9" s="21">
        <v>18056</v>
      </c>
      <c r="T9" s="32">
        <v>134688</v>
      </c>
    </row>
    <row r="10" ht="26" customHeight="1" spans="1:20">
      <c r="A10" s="18">
        <v>2050203</v>
      </c>
      <c r="B10" s="19" t="s">
        <v>29</v>
      </c>
      <c r="C10" s="20">
        <f t="shared" si="4"/>
        <v>673</v>
      </c>
      <c r="D10" s="21">
        <v>44</v>
      </c>
      <c r="E10" s="21">
        <v>625</v>
      </c>
      <c r="F10" s="22">
        <f t="shared" si="5"/>
        <v>628</v>
      </c>
      <c r="G10" s="23">
        <v>123</v>
      </c>
      <c r="H10" s="22">
        <v>505</v>
      </c>
      <c r="I10" s="21">
        <v>1250</v>
      </c>
      <c r="J10" s="21">
        <v>1</v>
      </c>
      <c r="K10" s="21">
        <v>1250</v>
      </c>
      <c r="L10" s="21">
        <v>1</v>
      </c>
      <c r="M10" s="21"/>
      <c r="N10" s="31">
        <v>625</v>
      </c>
      <c r="O10" s="29">
        <f t="shared" si="3"/>
        <v>407500</v>
      </c>
      <c r="P10" s="21">
        <v>204063</v>
      </c>
      <c r="Q10" s="21">
        <v>172921</v>
      </c>
      <c r="R10" s="21">
        <v>3052</v>
      </c>
      <c r="S10" s="21">
        <v>27464</v>
      </c>
      <c r="T10" s="32">
        <f t="shared" si="0"/>
        <v>204063</v>
      </c>
    </row>
    <row r="11" ht="26" customHeight="1" spans="1:20">
      <c r="A11" s="18">
        <v>2050203</v>
      </c>
      <c r="B11" s="19" t="s">
        <v>30</v>
      </c>
      <c r="C11" s="20">
        <f t="shared" si="4"/>
        <v>857</v>
      </c>
      <c r="D11" s="21">
        <v>2</v>
      </c>
      <c r="E11" s="21">
        <v>625</v>
      </c>
      <c r="F11" s="22">
        <f t="shared" si="5"/>
        <v>853</v>
      </c>
      <c r="G11" s="23">
        <v>90</v>
      </c>
      <c r="H11" s="22">
        <v>763</v>
      </c>
      <c r="I11" s="21">
        <v>1250</v>
      </c>
      <c r="J11" s="21">
        <v>2</v>
      </c>
      <c r="K11" s="21">
        <v>1250</v>
      </c>
      <c r="L11" s="21"/>
      <c r="M11" s="21"/>
      <c r="N11" s="31"/>
      <c r="O11" s="29">
        <f t="shared" si="3"/>
        <v>535000</v>
      </c>
      <c r="P11" s="21">
        <v>267500</v>
      </c>
      <c r="Q11" s="21">
        <v>227374</v>
      </c>
      <c r="R11" s="21">
        <v>4013</v>
      </c>
      <c r="S11" s="21">
        <v>36113</v>
      </c>
      <c r="T11" s="32">
        <f t="shared" si="0"/>
        <v>267500</v>
      </c>
    </row>
    <row r="12" ht="26" customHeight="1" spans="1:20">
      <c r="A12" s="18">
        <v>2050203</v>
      </c>
      <c r="B12" s="19" t="s">
        <v>31</v>
      </c>
      <c r="C12" s="20">
        <f t="shared" si="4"/>
        <v>728</v>
      </c>
      <c r="D12" s="21">
        <v>4</v>
      </c>
      <c r="E12" s="21">
        <v>625</v>
      </c>
      <c r="F12" s="22">
        <f t="shared" si="5"/>
        <v>713</v>
      </c>
      <c r="G12" s="23">
        <v>59</v>
      </c>
      <c r="H12" s="22">
        <v>654</v>
      </c>
      <c r="I12" s="21">
        <v>1250</v>
      </c>
      <c r="J12" s="21">
        <v>11</v>
      </c>
      <c r="K12" s="21">
        <v>1250</v>
      </c>
      <c r="L12" s="21"/>
      <c r="M12" s="21"/>
      <c r="N12" s="31"/>
      <c r="O12" s="29">
        <f t="shared" si="3"/>
        <v>453750</v>
      </c>
      <c r="P12" s="21">
        <v>226875</v>
      </c>
      <c r="Q12" s="21">
        <v>192844</v>
      </c>
      <c r="R12" s="21">
        <v>3403</v>
      </c>
      <c r="S12" s="21">
        <v>30628</v>
      </c>
      <c r="T12" s="32">
        <v>226870</v>
      </c>
    </row>
    <row r="13" ht="26" customHeight="1" spans="1:20">
      <c r="A13" s="18">
        <v>2050203</v>
      </c>
      <c r="B13" s="19" t="s">
        <v>32</v>
      </c>
      <c r="C13" s="20">
        <f t="shared" si="4"/>
        <v>638</v>
      </c>
      <c r="D13" s="21">
        <v>28</v>
      </c>
      <c r="E13" s="21">
        <v>625</v>
      </c>
      <c r="F13" s="22">
        <f t="shared" si="5"/>
        <v>602</v>
      </c>
      <c r="G13" s="23">
        <v>52</v>
      </c>
      <c r="H13" s="22">
        <v>550</v>
      </c>
      <c r="I13" s="21">
        <v>1250</v>
      </c>
      <c r="J13" s="21">
        <v>8</v>
      </c>
      <c r="K13" s="21">
        <v>1250</v>
      </c>
      <c r="L13" s="21"/>
      <c r="M13" s="21"/>
      <c r="N13" s="31"/>
      <c r="O13" s="29">
        <f t="shared" si="3"/>
        <v>390000</v>
      </c>
      <c r="P13" s="21">
        <v>195000</v>
      </c>
      <c r="Q13" s="21">
        <v>165750</v>
      </c>
      <c r="R13" s="21">
        <v>2925</v>
      </c>
      <c r="S13" s="21">
        <v>26325</v>
      </c>
      <c r="T13" s="32">
        <f t="shared" si="0"/>
        <v>195000</v>
      </c>
    </row>
    <row r="14" ht="26" customHeight="1" spans="1:20">
      <c r="A14" s="18">
        <v>2050203</v>
      </c>
      <c r="B14" s="19" t="s">
        <v>33</v>
      </c>
      <c r="C14" s="20">
        <f t="shared" si="4"/>
        <v>867</v>
      </c>
      <c r="D14" s="21">
        <v>16</v>
      </c>
      <c r="E14" s="21">
        <v>625</v>
      </c>
      <c r="F14" s="22">
        <f t="shared" si="5"/>
        <v>847</v>
      </c>
      <c r="G14" s="23">
        <v>84</v>
      </c>
      <c r="H14" s="22">
        <v>763</v>
      </c>
      <c r="I14" s="21">
        <v>1250</v>
      </c>
      <c r="J14" s="21">
        <v>4</v>
      </c>
      <c r="K14" s="21">
        <v>1250</v>
      </c>
      <c r="L14" s="21"/>
      <c r="M14" s="21"/>
      <c r="N14" s="31"/>
      <c r="O14" s="29">
        <f t="shared" si="3"/>
        <v>536875</v>
      </c>
      <c r="P14" s="21">
        <v>268437</v>
      </c>
      <c r="Q14" s="21">
        <v>228172</v>
      </c>
      <c r="R14" s="21">
        <v>4027</v>
      </c>
      <c r="S14" s="21">
        <v>36239</v>
      </c>
      <c r="T14" s="32">
        <v>268438</v>
      </c>
    </row>
    <row r="15" ht="26" customHeight="1" spans="1:20">
      <c r="A15" s="18">
        <v>2050203</v>
      </c>
      <c r="B15" s="19" t="s">
        <v>34</v>
      </c>
      <c r="C15" s="20">
        <f t="shared" si="4"/>
        <v>564</v>
      </c>
      <c r="D15" s="21">
        <v>8</v>
      </c>
      <c r="E15" s="21">
        <v>625</v>
      </c>
      <c r="F15" s="22">
        <f t="shared" si="5"/>
        <v>550</v>
      </c>
      <c r="G15" s="23">
        <v>96</v>
      </c>
      <c r="H15" s="22">
        <v>454</v>
      </c>
      <c r="I15" s="21">
        <v>1250</v>
      </c>
      <c r="J15" s="21">
        <v>6</v>
      </c>
      <c r="K15" s="21">
        <v>1250</v>
      </c>
      <c r="L15" s="21"/>
      <c r="M15" s="21"/>
      <c r="N15" s="31"/>
      <c r="O15" s="29">
        <f t="shared" si="3"/>
        <v>350000</v>
      </c>
      <c r="P15" s="21">
        <v>175000</v>
      </c>
      <c r="Q15" s="21">
        <v>148750</v>
      </c>
      <c r="R15" s="21">
        <v>2625</v>
      </c>
      <c r="S15" s="21">
        <v>23625</v>
      </c>
      <c r="T15" s="32">
        <f t="shared" si="0"/>
        <v>175000</v>
      </c>
    </row>
    <row r="16" ht="26" customHeight="1" spans="1:20">
      <c r="A16" s="18">
        <v>2050203</v>
      </c>
      <c r="B16" s="24" t="s">
        <v>35</v>
      </c>
      <c r="C16" s="20">
        <f t="shared" si="4"/>
        <v>734</v>
      </c>
      <c r="D16" s="21">
        <v>8</v>
      </c>
      <c r="E16" s="21">
        <v>625</v>
      </c>
      <c r="F16" s="22">
        <f t="shared" si="5"/>
        <v>719</v>
      </c>
      <c r="G16" s="23">
        <v>89</v>
      </c>
      <c r="H16" s="22">
        <v>630</v>
      </c>
      <c r="I16" s="21">
        <v>1250</v>
      </c>
      <c r="J16" s="21">
        <v>7</v>
      </c>
      <c r="K16" s="21">
        <v>1250</v>
      </c>
      <c r="L16" s="21"/>
      <c r="M16" s="21"/>
      <c r="N16" s="31"/>
      <c r="O16" s="29">
        <f t="shared" si="3"/>
        <v>456250</v>
      </c>
      <c r="P16" s="21">
        <v>228125</v>
      </c>
      <c r="Q16" s="21">
        <v>193906</v>
      </c>
      <c r="R16" s="21">
        <v>3422</v>
      </c>
      <c r="S16" s="21">
        <v>30797</v>
      </c>
      <c r="T16" s="32">
        <f t="shared" si="0"/>
        <v>228125</v>
      </c>
    </row>
    <row r="17" s="3" customFormat="1" ht="37" customHeight="1" spans="1:20">
      <c r="A17" s="18">
        <v>2050203</v>
      </c>
      <c r="B17" s="19" t="s">
        <v>36</v>
      </c>
      <c r="C17" s="23">
        <f t="shared" si="4"/>
        <v>195</v>
      </c>
      <c r="D17" s="22"/>
      <c r="E17" s="22">
        <v>625</v>
      </c>
      <c r="F17" s="22">
        <f t="shared" si="5"/>
        <v>194</v>
      </c>
      <c r="G17" s="23">
        <v>40</v>
      </c>
      <c r="H17" s="22">
        <v>154</v>
      </c>
      <c r="I17" s="22">
        <v>1250</v>
      </c>
      <c r="J17" s="22">
        <v>1</v>
      </c>
      <c r="K17" s="22">
        <v>1250</v>
      </c>
      <c r="L17" s="22"/>
      <c r="M17" s="22"/>
      <c r="N17" s="31"/>
      <c r="O17" s="29">
        <f t="shared" si="3"/>
        <v>121875</v>
      </c>
      <c r="P17" s="22">
        <v>60937</v>
      </c>
      <c r="Q17" s="22">
        <v>51797</v>
      </c>
      <c r="R17" s="22">
        <v>914</v>
      </c>
      <c r="S17" s="22">
        <v>8227</v>
      </c>
      <c r="T17" s="35">
        <v>60938</v>
      </c>
    </row>
    <row r="18" ht="26" customHeight="1" spans="1:20">
      <c r="A18" s="18">
        <v>2050203</v>
      </c>
      <c r="B18" s="19" t="s">
        <v>37</v>
      </c>
      <c r="C18" s="20">
        <f t="shared" si="4"/>
        <v>381</v>
      </c>
      <c r="D18" s="21">
        <v>8</v>
      </c>
      <c r="E18" s="21">
        <v>625</v>
      </c>
      <c r="F18" s="22">
        <f t="shared" si="5"/>
        <v>370</v>
      </c>
      <c r="G18" s="23">
        <v>89</v>
      </c>
      <c r="H18" s="22">
        <v>281</v>
      </c>
      <c r="I18" s="21">
        <v>1250</v>
      </c>
      <c r="J18" s="21">
        <v>3</v>
      </c>
      <c r="K18" s="21">
        <v>1250</v>
      </c>
      <c r="L18" s="21">
        <v>1</v>
      </c>
      <c r="M18" s="21"/>
      <c r="N18" s="31">
        <v>625</v>
      </c>
      <c r="O18" s="29">
        <f t="shared" si="3"/>
        <v>236250</v>
      </c>
      <c r="P18" s="21">
        <v>118438</v>
      </c>
      <c r="Q18" s="21">
        <v>100140</v>
      </c>
      <c r="R18" s="21">
        <v>1767</v>
      </c>
      <c r="S18" s="21">
        <v>15905</v>
      </c>
      <c r="T18" s="32">
        <f t="shared" si="0"/>
        <v>118438</v>
      </c>
    </row>
    <row r="19" ht="26" customHeight="1" spans="1:20">
      <c r="A19" s="18">
        <v>2050203</v>
      </c>
      <c r="B19" s="19" t="s">
        <v>38</v>
      </c>
      <c r="C19" s="20">
        <f t="shared" si="4"/>
        <v>206</v>
      </c>
      <c r="D19" s="21">
        <v>13</v>
      </c>
      <c r="E19" s="21">
        <v>625</v>
      </c>
      <c r="F19" s="22">
        <f t="shared" si="5"/>
        <v>192</v>
      </c>
      <c r="G19" s="23">
        <v>43</v>
      </c>
      <c r="H19" s="22">
        <v>149</v>
      </c>
      <c r="I19" s="21">
        <v>1250</v>
      </c>
      <c r="J19" s="21">
        <v>1</v>
      </c>
      <c r="K19" s="21">
        <v>1250</v>
      </c>
      <c r="L19" s="21">
        <v>1</v>
      </c>
      <c r="M19" s="21"/>
      <c r="N19" s="31">
        <v>625</v>
      </c>
      <c r="O19" s="29">
        <f t="shared" si="3"/>
        <v>125312</v>
      </c>
      <c r="P19" s="21">
        <v>62969</v>
      </c>
      <c r="Q19" s="21">
        <v>52992</v>
      </c>
      <c r="R19" s="21">
        <v>935</v>
      </c>
      <c r="S19" s="21">
        <v>8416</v>
      </c>
      <c r="T19" s="32">
        <f t="shared" si="0"/>
        <v>62969</v>
      </c>
    </row>
    <row r="20" ht="44" customHeight="1" spans="1:20">
      <c r="A20" s="18">
        <v>2050203</v>
      </c>
      <c r="B20" s="19" t="s">
        <v>39</v>
      </c>
      <c r="C20" s="20">
        <f t="shared" si="4"/>
        <v>5</v>
      </c>
      <c r="D20" s="21"/>
      <c r="E20" s="21">
        <v>625</v>
      </c>
      <c r="F20" s="22">
        <f t="shared" si="5"/>
        <v>5</v>
      </c>
      <c r="G20" s="23"/>
      <c r="H20" s="23">
        <v>5</v>
      </c>
      <c r="I20" s="21">
        <v>1250</v>
      </c>
      <c r="J20" s="21"/>
      <c r="K20" s="21"/>
      <c r="L20" s="21"/>
      <c r="M20" s="21"/>
      <c r="N20" s="31"/>
      <c r="O20" s="29">
        <f t="shared" si="3"/>
        <v>3125</v>
      </c>
      <c r="P20" s="21">
        <v>1563</v>
      </c>
      <c r="Q20" s="21">
        <v>1328</v>
      </c>
      <c r="R20" s="21">
        <v>23</v>
      </c>
      <c r="S20" s="21">
        <v>211</v>
      </c>
      <c r="T20" s="32">
        <f t="shared" si="0"/>
        <v>1563</v>
      </c>
    </row>
    <row r="21" ht="42" customHeight="1" spans="1:20">
      <c r="A21" s="18">
        <v>2050203</v>
      </c>
      <c r="B21" s="19" t="s">
        <v>40</v>
      </c>
      <c r="C21" s="20">
        <f t="shared" si="4"/>
        <v>17</v>
      </c>
      <c r="D21" s="21"/>
      <c r="E21" s="21">
        <v>625</v>
      </c>
      <c r="F21" s="22">
        <f t="shared" si="5"/>
        <v>17</v>
      </c>
      <c r="G21" s="23">
        <v>2</v>
      </c>
      <c r="H21" s="22">
        <v>15</v>
      </c>
      <c r="I21" s="21">
        <v>1250</v>
      </c>
      <c r="J21" s="21"/>
      <c r="K21" s="21"/>
      <c r="L21" s="21">
        <v>1</v>
      </c>
      <c r="M21" s="21"/>
      <c r="N21" s="31">
        <v>625</v>
      </c>
      <c r="O21" s="29">
        <f t="shared" si="3"/>
        <v>11250</v>
      </c>
      <c r="P21" s="21">
        <v>5938</v>
      </c>
      <c r="Q21" s="21">
        <v>4515</v>
      </c>
      <c r="R21" s="21">
        <v>80</v>
      </c>
      <c r="S21" s="21">
        <v>717</v>
      </c>
      <c r="T21" s="32">
        <f t="shared" si="0"/>
        <v>5938</v>
      </c>
    </row>
    <row r="22" ht="40" customHeight="1" spans="1:20">
      <c r="A22" s="18">
        <v>2050203</v>
      </c>
      <c r="B22" s="19" t="s">
        <v>41</v>
      </c>
      <c r="C22" s="20">
        <f t="shared" si="4"/>
        <v>43</v>
      </c>
      <c r="D22" s="21"/>
      <c r="E22" s="21">
        <v>625</v>
      </c>
      <c r="F22" s="22">
        <f t="shared" si="5"/>
        <v>42</v>
      </c>
      <c r="G22" s="23">
        <v>2</v>
      </c>
      <c r="H22" s="22">
        <v>40</v>
      </c>
      <c r="I22" s="21">
        <v>1250</v>
      </c>
      <c r="J22" s="21">
        <v>1</v>
      </c>
      <c r="K22" s="21">
        <v>1250</v>
      </c>
      <c r="L22" s="21"/>
      <c r="M22" s="21"/>
      <c r="N22" s="31"/>
      <c r="O22" s="29">
        <f t="shared" si="3"/>
        <v>26875</v>
      </c>
      <c r="P22" s="21">
        <v>13438</v>
      </c>
      <c r="Q22" s="21">
        <v>11421</v>
      </c>
      <c r="R22" s="21">
        <v>202</v>
      </c>
      <c r="S22" s="21">
        <v>1814</v>
      </c>
      <c r="T22" s="32">
        <f t="shared" si="0"/>
        <v>13438</v>
      </c>
    </row>
    <row r="23" s="2" customFormat="1" ht="26" customHeight="1" spans="1:20">
      <c r="A23" s="13"/>
      <c r="B23" s="25" t="s">
        <v>42</v>
      </c>
      <c r="C23" s="15">
        <f t="shared" si="4"/>
        <v>11782</v>
      </c>
      <c r="D23" s="16">
        <f t="shared" ref="D23:H23" si="6">SUM(D24:D42)</f>
        <v>940</v>
      </c>
      <c r="E23" s="16"/>
      <c r="F23" s="16">
        <f t="shared" si="6"/>
        <v>10709</v>
      </c>
      <c r="G23" s="16">
        <f t="shared" si="6"/>
        <v>2093</v>
      </c>
      <c r="H23" s="16">
        <f t="shared" si="6"/>
        <v>8616</v>
      </c>
      <c r="I23" s="16"/>
      <c r="J23" s="16">
        <f t="shared" ref="J23:N23" si="7">SUM(J24:J42)</f>
        <v>133</v>
      </c>
      <c r="K23" s="16"/>
      <c r="L23" s="16">
        <f t="shared" si="7"/>
        <v>67</v>
      </c>
      <c r="M23" s="16"/>
      <c r="N23" s="28">
        <f t="shared" si="7"/>
        <v>22500</v>
      </c>
      <c r="O23" s="29">
        <f t="shared" si="3"/>
        <v>5695125</v>
      </c>
      <c r="P23" s="16">
        <f t="shared" ref="P23:S23" si="8">SUM(P24:P42)</f>
        <v>2858820</v>
      </c>
      <c r="Q23" s="16">
        <f t="shared" si="8"/>
        <v>2410857</v>
      </c>
      <c r="R23" s="16">
        <f t="shared" si="8"/>
        <v>42546</v>
      </c>
      <c r="S23" s="16">
        <f t="shared" si="8"/>
        <v>382902</v>
      </c>
      <c r="T23" s="30">
        <v>2858812</v>
      </c>
    </row>
    <row r="24" ht="30" customHeight="1" spans="1:20">
      <c r="A24" s="18">
        <v>2050202</v>
      </c>
      <c r="B24" s="19" t="s">
        <v>43</v>
      </c>
      <c r="C24" s="20">
        <f t="shared" si="4"/>
        <v>27</v>
      </c>
      <c r="D24" s="21">
        <v>25</v>
      </c>
      <c r="E24" s="21">
        <v>500</v>
      </c>
      <c r="F24" s="22"/>
      <c r="G24" s="23"/>
      <c r="H24" s="21"/>
      <c r="I24" s="21">
        <v>1000</v>
      </c>
      <c r="J24" s="21">
        <v>2</v>
      </c>
      <c r="K24" s="21">
        <v>1250</v>
      </c>
      <c r="L24" s="21">
        <v>2</v>
      </c>
      <c r="M24" s="21"/>
      <c r="N24" s="31">
        <v>500</v>
      </c>
      <c r="O24" s="29">
        <f t="shared" si="3"/>
        <v>8000</v>
      </c>
      <c r="P24" s="21">
        <v>4250</v>
      </c>
      <c r="Q24" s="21">
        <v>3188</v>
      </c>
      <c r="R24" s="21">
        <v>56</v>
      </c>
      <c r="S24" s="21">
        <v>506</v>
      </c>
      <c r="T24" s="32">
        <f t="shared" si="0"/>
        <v>4250</v>
      </c>
    </row>
    <row r="25" ht="30" customHeight="1" spans="1:20">
      <c r="A25" s="18">
        <v>2050202</v>
      </c>
      <c r="B25" s="19" t="s">
        <v>44</v>
      </c>
      <c r="C25" s="20">
        <f t="shared" si="4"/>
        <v>51</v>
      </c>
      <c r="D25" s="21">
        <v>46</v>
      </c>
      <c r="E25" s="21">
        <v>500</v>
      </c>
      <c r="F25" s="22"/>
      <c r="G25" s="23"/>
      <c r="H25" s="21"/>
      <c r="I25" s="21">
        <v>1000</v>
      </c>
      <c r="J25" s="21">
        <v>5</v>
      </c>
      <c r="K25" s="21">
        <v>1250</v>
      </c>
      <c r="L25" s="21">
        <v>3</v>
      </c>
      <c r="M25" s="21"/>
      <c r="N25" s="31">
        <v>750</v>
      </c>
      <c r="O25" s="29">
        <f t="shared" si="3"/>
        <v>15375</v>
      </c>
      <c r="P25" s="21">
        <v>8063</v>
      </c>
      <c r="Q25" s="21">
        <v>6215</v>
      </c>
      <c r="R25" s="21">
        <v>110</v>
      </c>
      <c r="S25" s="21">
        <v>987</v>
      </c>
      <c r="T25" s="32">
        <f t="shared" si="0"/>
        <v>8063</v>
      </c>
    </row>
    <row r="26" ht="30" customHeight="1" spans="1:20">
      <c r="A26" s="18">
        <v>2050202</v>
      </c>
      <c r="B26" s="19" t="s">
        <v>45</v>
      </c>
      <c r="C26" s="20">
        <f t="shared" si="4"/>
        <v>700</v>
      </c>
      <c r="D26" s="21">
        <v>139</v>
      </c>
      <c r="E26" s="21">
        <v>500</v>
      </c>
      <c r="F26" s="22">
        <f>SUM(G26,H26)</f>
        <v>556</v>
      </c>
      <c r="G26" s="23">
        <v>281</v>
      </c>
      <c r="H26" s="21">
        <v>275</v>
      </c>
      <c r="I26" s="21">
        <v>1000</v>
      </c>
      <c r="J26" s="21">
        <v>5</v>
      </c>
      <c r="K26" s="21">
        <v>1250</v>
      </c>
      <c r="L26" s="21">
        <v>8</v>
      </c>
      <c r="M26" s="21"/>
      <c r="N26" s="31">
        <v>2250</v>
      </c>
      <c r="O26" s="29">
        <f t="shared" si="3"/>
        <v>318125</v>
      </c>
      <c r="P26" s="21">
        <v>160188</v>
      </c>
      <c r="Q26" s="21">
        <v>134246</v>
      </c>
      <c r="R26" s="21">
        <v>2369</v>
      </c>
      <c r="S26" s="21">
        <v>21322</v>
      </c>
      <c r="T26" s="32">
        <v>160181</v>
      </c>
    </row>
    <row r="27" ht="30" customHeight="1" spans="1:20">
      <c r="A27" s="18">
        <v>2050202</v>
      </c>
      <c r="B27" s="19" t="s">
        <v>46</v>
      </c>
      <c r="C27" s="20">
        <f t="shared" si="4"/>
        <v>68</v>
      </c>
      <c r="D27" s="21">
        <v>61</v>
      </c>
      <c r="E27" s="21">
        <v>500</v>
      </c>
      <c r="F27" s="22"/>
      <c r="G27" s="23"/>
      <c r="H27" s="21"/>
      <c r="I27" s="21">
        <v>1000</v>
      </c>
      <c r="J27" s="21">
        <v>7</v>
      </c>
      <c r="K27" s="21">
        <v>1250</v>
      </c>
      <c r="L27" s="21">
        <v>5</v>
      </c>
      <c r="M27" s="21"/>
      <c r="N27" s="31">
        <v>1250</v>
      </c>
      <c r="O27" s="29">
        <f t="shared" si="3"/>
        <v>20875</v>
      </c>
      <c r="P27" s="21">
        <v>11063</v>
      </c>
      <c r="Q27" s="21">
        <v>8340</v>
      </c>
      <c r="R27" s="21">
        <v>147</v>
      </c>
      <c r="S27" s="21">
        <v>1325</v>
      </c>
      <c r="T27" s="32">
        <f t="shared" si="0"/>
        <v>11063</v>
      </c>
    </row>
    <row r="28" ht="30" customHeight="1" spans="1:20">
      <c r="A28" s="18">
        <v>2050202</v>
      </c>
      <c r="B28" s="19" t="s">
        <v>47</v>
      </c>
      <c r="C28" s="20">
        <f t="shared" si="4"/>
        <v>55</v>
      </c>
      <c r="D28" s="21">
        <v>48</v>
      </c>
      <c r="E28" s="21">
        <v>500</v>
      </c>
      <c r="F28" s="22"/>
      <c r="G28" s="23"/>
      <c r="H28" s="21"/>
      <c r="I28" s="21">
        <v>1000</v>
      </c>
      <c r="J28" s="21">
        <v>7</v>
      </c>
      <c r="K28" s="21">
        <v>1250</v>
      </c>
      <c r="L28" s="21">
        <v>1</v>
      </c>
      <c r="M28" s="21"/>
      <c r="N28" s="31">
        <v>250</v>
      </c>
      <c r="O28" s="29">
        <f t="shared" si="3"/>
        <v>16625</v>
      </c>
      <c r="P28" s="21">
        <v>8438</v>
      </c>
      <c r="Q28" s="21">
        <v>6958</v>
      </c>
      <c r="R28" s="21">
        <v>123</v>
      </c>
      <c r="S28" s="21">
        <v>1106</v>
      </c>
      <c r="T28" s="32">
        <f t="shared" si="0"/>
        <v>8438</v>
      </c>
    </row>
    <row r="29" ht="30" customHeight="1" spans="1:20">
      <c r="A29" s="18">
        <v>2050202</v>
      </c>
      <c r="B29" s="19" t="s">
        <v>48</v>
      </c>
      <c r="C29" s="20">
        <f t="shared" si="4"/>
        <v>1968</v>
      </c>
      <c r="D29" s="21">
        <v>25</v>
      </c>
      <c r="E29" s="21">
        <v>500</v>
      </c>
      <c r="F29" s="22">
        <f t="shared" ref="F29:F42" si="9">SUM(G29,H29)</f>
        <v>1933</v>
      </c>
      <c r="G29" s="23">
        <v>381</v>
      </c>
      <c r="H29" s="21">
        <v>1552</v>
      </c>
      <c r="I29" s="21">
        <v>1000</v>
      </c>
      <c r="J29" s="21">
        <v>10</v>
      </c>
      <c r="K29" s="21">
        <v>1250</v>
      </c>
      <c r="L29" s="21">
        <v>2</v>
      </c>
      <c r="M29" s="21"/>
      <c r="N29" s="31">
        <v>1000</v>
      </c>
      <c r="O29" s="29">
        <f t="shared" si="3"/>
        <v>980000</v>
      </c>
      <c r="P29" s="21">
        <v>490500</v>
      </c>
      <c r="Q29" s="21">
        <v>416074</v>
      </c>
      <c r="R29" s="21">
        <v>7343</v>
      </c>
      <c r="S29" s="21">
        <v>66083</v>
      </c>
      <c r="T29" s="32">
        <f t="shared" si="0"/>
        <v>490500</v>
      </c>
    </row>
    <row r="30" s="3" customFormat="1" ht="30" customHeight="1" spans="1:20">
      <c r="A30" s="18">
        <v>2050202</v>
      </c>
      <c r="B30" s="19" t="s">
        <v>49</v>
      </c>
      <c r="C30" s="23">
        <f t="shared" si="4"/>
        <v>2005</v>
      </c>
      <c r="D30" s="22">
        <v>54</v>
      </c>
      <c r="E30" s="22">
        <v>500</v>
      </c>
      <c r="F30" s="22">
        <f t="shared" si="9"/>
        <v>1930</v>
      </c>
      <c r="G30" s="23">
        <v>284</v>
      </c>
      <c r="H30" s="22">
        <v>1646</v>
      </c>
      <c r="I30" s="22">
        <v>1000</v>
      </c>
      <c r="J30" s="22">
        <v>21</v>
      </c>
      <c r="K30" s="22">
        <v>1250</v>
      </c>
      <c r="L30" s="22">
        <v>15</v>
      </c>
      <c r="M30" s="22"/>
      <c r="N30" s="31">
        <v>5750</v>
      </c>
      <c r="O30" s="29">
        <f t="shared" si="3"/>
        <v>997375</v>
      </c>
      <c r="P30" s="22">
        <v>501563</v>
      </c>
      <c r="Q30" s="22">
        <v>421440</v>
      </c>
      <c r="R30" s="22">
        <v>7437</v>
      </c>
      <c r="S30" s="22">
        <v>66935</v>
      </c>
      <c r="T30" s="35">
        <v>501562</v>
      </c>
    </row>
    <row r="31" ht="30" customHeight="1" spans="1:20">
      <c r="A31" s="18">
        <v>2050202</v>
      </c>
      <c r="B31" s="19" t="s">
        <v>50</v>
      </c>
      <c r="C31" s="20">
        <f t="shared" si="4"/>
        <v>782</v>
      </c>
      <c r="D31" s="21">
        <v>60</v>
      </c>
      <c r="E31" s="21">
        <v>500</v>
      </c>
      <c r="F31" s="22">
        <f t="shared" si="9"/>
        <v>715</v>
      </c>
      <c r="G31" s="23">
        <v>91</v>
      </c>
      <c r="H31" s="21">
        <v>624</v>
      </c>
      <c r="I31" s="21">
        <v>1000</v>
      </c>
      <c r="J31" s="21">
        <v>7</v>
      </c>
      <c r="K31" s="21">
        <v>1250</v>
      </c>
      <c r="L31" s="21">
        <v>2</v>
      </c>
      <c r="M31" s="21"/>
      <c r="N31" s="31">
        <v>750</v>
      </c>
      <c r="O31" s="29">
        <f t="shared" si="3"/>
        <v>377625</v>
      </c>
      <c r="P31" s="21">
        <v>189188</v>
      </c>
      <c r="Q31" s="21">
        <v>160171</v>
      </c>
      <c r="R31" s="21">
        <v>2827</v>
      </c>
      <c r="S31" s="21">
        <v>25439</v>
      </c>
      <c r="T31" s="32">
        <f t="shared" si="0"/>
        <v>189188</v>
      </c>
    </row>
    <row r="32" s="3" customFormat="1" ht="30" customHeight="1" spans="1:20">
      <c r="A32" s="18">
        <v>2050202</v>
      </c>
      <c r="B32" s="19" t="s">
        <v>51</v>
      </c>
      <c r="C32" s="23">
        <f t="shared" si="4"/>
        <v>836</v>
      </c>
      <c r="D32" s="22">
        <v>75</v>
      </c>
      <c r="E32" s="22">
        <v>500</v>
      </c>
      <c r="F32" s="22">
        <f t="shared" si="9"/>
        <v>754</v>
      </c>
      <c r="G32" s="23">
        <v>248</v>
      </c>
      <c r="H32" s="22">
        <v>506</v>
      </c>
      <c r="I32" s="22">
        <v>1000</v>
      </c>
      <c r="J32" s="22">
        <v>7</v>
      </c>
      <c r="K32" s="22">
        <v>1250</v>
      </c>
      <c r="L32" s="22">
        <v>3</v>
      </c>
      <c r="M32" s="22"/>
      <c r="N32" s="31">
        <v>1250</v>
      </c>
      <c r="O32" s="29">
        <f t="shared" si="3"/>
        <v>401375</v>
      </c>
      <c r="P32" s="22">
        <v>201313</v>
      </c>
      <c r="Q32" s="22">
        <v>170053</v>
      </c>
      <c r="R32" s="22">
        <v>3001</v>
      </c>
      <c r="S32" s="22">
        <v>27008</v>
      </c>
      <c r="T32" s="35">
        <f t="shared" si="0"/>
        <v>201313</v>
      </c>
    </row>
    <row r="33" s="3" customFormat="1" ht="30" customHeight="1" spans="1:20">
      <c r="A33" s="18">
        <v>2050202</v>
      </c>
      <c r="B33" s="19" t="s">
        <v>52</v>
      </c>
      <c r="C33" s="23">
        <f t="shared" si="4"/>
        <v>748</v>
      </c>
      <c r="D33" s="22">
        <v>125</v>
      </c>
      <c r="E33" s="22">
        <v>500</v>
      </c>
      <c r="F33" s="22">
        <f t="shared" si="9"/>
        <v>612</v>
      </c>
      <c r="G33" s="23">
        <v>99</v>
      </c>
      <c r="H33" s="22">
        <v>513</v>
      </c>
      <c r="I33" s="22">
        <v>1000</v>
      </c>
      <c r="J33" s="22">
        <v>11</v>
      </c>
      <c r="K33" s="22">
        <v>1250</v>
      </c>
      <c r="L33" s="22">
        <v>1</v>
      </c>
      <c r="M33" s="22"/>
      <c r="N33" s="31">
        <v>250</v>
      </c>
      <c r="O33" s="29">
        <f t="shared" si="3"/>
        <v>344375</v>
      </c>
      <c r="P33" s="22">
        <v>172313</v>
      </c>
      <c r="Q33" s="22">
        <v>146253</v>
      </c>
      <c r="R33" s="22">
        <v>2581</v>
      </c>
      <c r="S33" s="22">
        <v>23228</v>
      </c>
      <c r="T33" s="35">
        <f t="shared" si="0"/>
        <v>172313</v>
      </c>
    </row>
    <row r="34" s="3" customFormat="1" ht="30" customHeight="1" spans="1:20">
      <c r="A34" s="18">
        <v>2050202</v>
      </c>
      <c r="B34" s="19" t="s">
        <v>53</v>
      </c>
      <c r="C34" s="23">
        <f t="shared" si="4"/>
        <v>817</v>
      </c>
      <c r="D34" s="22">
        <v>39</v>
      </c>
      <c r="E34" s="22">
        <v>500</v>
      </c>
      <c r="F34" s="22">
        <f t="shared" si="9"/>
        <v>767</v>
      </c>
      <c r="G34" s="23">
        <v>140</v>
      </c>
      <c r="H34" s="22">
        <v>627</v>
      </c>
      <c r="I34" s="22">
        <v>1000</v>
      </c>
      <c r="J34" s="22">
        <v>11</v>
      </c>
      <c r="K34" s="22">
        <v>1250</v>
      </c>
      <c r="L34" s="22">
        <v>6</v>
      </c>
      <c r="M34" s="22"/>
      <c r="N34" s="31">
        <v>2250</v>
      </c>
      <c r="O34" s="29">
        <f t="shared" si="3"/>
        <v>402375</v>
      </c>
      <c r="P34" s="22">
        <v>202313</v>
      </c>
      <c r="Q34" s="22">
        <v>170053</v>
      </c>
      <c r="R34" s="22">
        <v>3001</v>
      </c>
      <c r="S34" s="22">
        <v>27008</v>
      </c>
      <c r="T34" s="35">
        <f t="shared" si="0"/>
        <v>202313</v>
      </c>
    </row>
    <row r="35" ht="30" customHeight="1" spans="1:20">
      <c r="A35" s="18">
        <v>2050202</v>
      </c>
      <c r="B35" s="19" t="s">
        <v>54</v>
      </c>
      <c r="C35" s="20">
        <f t="shared" si="4"/>
        <v>449</v>
      </c>
      <c r="D35" s="21">
        <v>3</v>
      </c>
      <c r="E35" s="21">
        <v>500</v>
      </c>
      <c r="F35" s="22">
        <f t="shared" si="9"/>
        <v>443</v>
      </c>
      <c r="G35" s="23">
        <v>59</v>
      </c>
      <c r="H35" s="21">
        <v>384</v>
      </c>
      <c r="I35" s="21">
        <v>1000</v>
      </c>
      <c r="J35" s="21">
        <v>3</v>
      </c>
      <c r="K35" s="21">
        <v>1250</v>
      </c>
      <c r="L35" s="21"/>
      <c r="M35" s="21"/>
      <c r="N35" s="31"/>
      <c r="O35" s="29">
        <f t="shared" si="3"/>
        <v>224125</v>
      </c>
      <c r="P35" s="21">
        <v>112063</v>
      </c>
      <c r="Q35" s="21">
        <v>95253</v>
      </c>
      <c r="R35" s="21">
        <v>1681</v>
      </c>
      <c r="S35" s="21">
        <v>15128</v>
      </c>
      <c r="T35" s="32">
        <f t="shared" si="0"/>
        <v>112063</v>
      </c>
    </row>
    <row r="36" ht="30" customHeight="1" spans="1:20">
      <c r="A36" s="18">
        <v>2050202</v>
      </c>
      <c r="B36" s="19" t="s">
        <v>55</v>
      </c>
      <c r="C36" s="20">
        <f t="shared" si="4"/>
        <v>636</v>
      </c>
      <c r="D36" s="21">
        <v>71</v>
      </c>
      <c r="E36" s="21">
        <v>500</v>
      </c>
      <c r="F36" s="22">
        <f t="shared" si="9"/>
        <v>553</v>
      </c>
      <c r="G36" s="23">
        <v>110</v>
      </c>
      <c r="H36" s="21">
        <v>443</v>
      </c>
      <c r="I36" s="21">
        <v>1000</v>
      </c>
      <c r="J36" s="21">
        <v>12</v>
      </c>
      <c r="K36" s="21">
        <v>1250</v>
      </c>
      <c r="L36" s="21"/>
      <c r="M36" s="21"/>
      <c r="N36" s="31"/>
      <c r="O36" s="29">
        <f t="shared" si="3"/>
        <v>301750</v>
      </c>
      <c r="P36" s="21">
        <v>150875</v>
      </c>
      <c r="Q36" s="21">
        <v>128244</v>
      </c>
      <c r="R36" s="21">
        <v>2263</v>
      </c>
      <c r="S36" s="21">
        <v>20368</v>
      </c>
      <c r="T36" s="32">
        <f t="shared" si="0"/>
        <v>150875</v>
      </c>
    </row>
    <row r="37" ht="30" customHeight="1" spans="1:20">
      <c r="A37" s="18">
        <v>2050202</v>
      </c>
      <c r="B37" s="19" t="s">
        <v>56</v>
      </c>
      <c r="C37" s="20">
        <f t="shared" si="4"/>
        <v>896</v>
      </c>
      <c r="D37" s="21">
        <v>31</v>
      </c>
      <c r="E37" s="21">
        <v>500</v>
      </c>
      <c r="F37" s="22">
        <f t="shared" si="9"/>
        <v>858</v>
      </c>
      <c r="G37" s="23">
        <v>82</v>
      </c>
      <c r="H37" s="21">
        <v>776</v>
      </c>
      <c r="I37" s="21">
        <v>1000</v>
      </c>
      <c r="J37" s="21">
        <v>7</v>
      </c>
      <c r="K37" s="21">
        <v>1250</v>
      </c>
      <c r="L37" s="21">
        <v>4</v>
      </c>
      <c r="M37" s="21"/>
      <c r="N37" s="31">
        <v>1500</v>
      </c>
      <c r="O37" s="29">
        <f t="shared" si="3"/>
        <v>442625</v>
      </c>
      <c r="P37" s="21">
        <v>222063</v>
      </c>
      <c r="Q37" s="21">
        <v>187478</v>
      </c>
      <c r="R37" s="21">
        <v>3308</v>
      </c>
      <c r="S37" s="21">
        <v>29776</v>
      </c>
      <c r="T37" s="32">
        <f t="shared" si="0"/>
        <v>222063</v>
      </c>
    </row>
    <row r="38" ht="30" customHeight="1" spans="1:20">
      <c r="A38" s="18">
        <v>2050202</v>
      </c>
      <c r="B38" s="19" t="s">
        <v>57</v>
      </c>
      <c r="C38" s="20">
        <f t="shared" si="4"/>
        <v>599</v>
      </c>
      <c r="D38" s="21">
        <v>54</v>
      </c>
      <c r="E38" s="21">
        <v>500</v>
      </c>
      <c r="F38" s="22">
        <f t="shared" si="9"/>
        <v>542</v>
      </c>
      <c r="G38" s="23">
        <v>102</v>
      </c>
      <c r="H38" s="21">
        <v>440</v>
      </c>
      <c r="I38" s="21">
        <v>1000</v>
      </c>
      <c r="J38" s="21">
        <v>3</v>
      </c>
      <c r="K38" s="21">
        <v>1250</v>
      </c>
      <c r="L38" s="21"/>
      <c r="M38" s="21"/>
      <c r="N38" s="31"/>
      <c r="O38" s="29">
        <f t="shared" si="3"/>
        <v>286375</v>
      </c>
      <c r="P38" s="21">
        <v>143188</v>
      </c>
      <c r="Q38" s="21">
        <v>121709</v>
      </c>
      <c r="R38" s="21">
        <v>2148</v>
      </c>
      <c r="S38" s="21">
        <v>19330</v>
      </c>
      <c r="T38" s="32">
        <f t="shared" si="0"/>
        <v>143188</v>
      </c>
    </row>
    <row r="39" ht="30" customHeight="1" spans="1:20">
      <c r="A39" s="18">
        <v>2050202</v>
      </c>
      <c r="B39" s="19" t="s">
        <v>58</v>
      </c>
      <c r="C39" s="20">
        <f t="shared" si="4"/>
        <v>569</v>
      </c>
      <c r="D39" s="21">
        <v>14</v>
      </c>
      <c r="E39" s="21">
        <v>500</v>
      </c>
      <c r="F39" s="22">
        <f t="shared" si="9"/>
        <v>552</v>
      </c>
      <c r="G39" s="23">
        <v>110</v>
      </c>
      <c r="H39" s="21">
        <v>442</v>
      </c>
      <c r="I39" s="21">
        <v>1000</v>
      </c>
      <c r="J39" s="21">
        <v>3</v>
      </c>
      <c r="K39" s="21">
        <v>1250</v>
      </c>
      <c r="L39" s="21">
        <v>8</v>
      </c>
      <c r="M39" s="21"/>
      <c r="N39" s="31">
        <v>2250</v>
      </c>
      <c r="O39" s="29">
        <f t="shared" si="3"/>
        <v>283625</v>
      </c>
      <c r="P39" s="21">
        <v>142938</v>
      </c>
      <c r="Q39" s="21">
        <v>119584</v>
      </c>
      <c r="R39" s="21">
        <v>2110</v>
      </c>
      <c r="S39" s="21">
        <v>18993</v>
      </c>
      <c r="T39" s="32">
        <f t="shared" si="0"/>
        <v>142938</v>
      </c>
    </row>
    <row r="40" ht="30" customHeight="1" spans="1:20">
      <c r="A40" s="18">
        <v>2050202</v>
      </c>
      <c r="B40" s="19" t="s">
        <v>59</v>
      </c>
      <c r="C40" s="20">
        <f t="shared" si="4"/>
        <v>436</v>
      </c>
      <c r="D40" s="21">
        <v>64</v>
      </c>
      <c r="E40" s="21">
        <v>500</v>
      </c>
      <c r="F40" s="22">
        <f t="shared" si="9"/>
        <v>365</v>
      </c>
      <c r="G40" s="23">
        <v>91</v>
      </c>
      <c r="H40" s="21">
        <v>274</v>
      </c>
      <c r="I40" s="21">
        <v>1000</v>
      </c>
      <c r="J40" s="21">
        <v>7</v>
      </c>
      <c r="K40" s="21">
        <v>1250</v>
      </c>
      <c r="L40" s="21">
        <v>7</v>
      </c>
      <c r="M40" s="21"/>
      <c r="N40" s="31">
        <v>2500</v>
      </c>
      <c r="O40" s="29">
        <f t="shared" si="3"/>
        <v>205375</v>
      </c>
      <c r="P40" s="21">
        <v>103938</v>
      </c>
      <c r="Q40" s="21">
        <v>86221</v>
      </c>
      <c r="R40" s="21">
        <v>1522</v>
      </c>
      <c r="S40" s="21">
        <v>13694</v>
      </c>
      <c r="T40" s="32">
        <f t="shared" si="0"/>
        <v>103938</v>
      </c>
    </row>
    <row r="41" ht="30" customHeight="1" spans="1:20">
      <c r="A41" s="18">
        <v>2050202</v>
      </c>
      <c r="B41" s="19" t="s">
        <v>40</v>
      </c>
      <c r="C41" s="20">
        <f t="shared" si="4"/>
        <v>64</v>
      </c>
      <c r="D41" s="21">
        <v>6</v>
      </c>
      <c r="E41" s="21">
        <v>500</v>
      </c>
      <c r="F41" s="22">
        <f t="shared" si="9"/>
        <v>55</v>
      </c>
      <c r="G41" s="23">
        <v>6</v>
      </c>
      <c r="H41" s="21">
        <v>49</v>
      </c>
      <c r="I41" s="21">
        <v>1000</v>
      </c>
      <c r="J41" s="21">
        <v>3</v>
      </c>
      <c r="K41" s="21">
        <v>1250</v>
      </c>
      <c r="L41" s="21"/>
      <c r="M41" s="21"/>
      <c r="N41" s="31"/>
      <c r="O41" s="29">
        <f t="shared" si="3"/>
        <v>30875</v>
      </c>
      <c r="P41" s="21">
        <v>15438</v>
      </c>
      <c r="Q41" s="21">
        <v>13121</v>
      </c>
      <c r="R41" s="21">
        <v>232</v>
      </c>
      <c r="S41" s="21">
        <v>2084</v>
      </c>
      <c r="T41" s="32">
        <f t="shared" si="0"/>
        <v>15438</v>
      </c>
    </row>
    <row r="42" ht="30" customHeight="1" spans="1:20">
      <c r="A42" s="18">
        <v>2050202</v>
      </c>
      <c r="B42" s="19" t="s">
        <v>41</v>
      </c>
      <c r="C42" s="20">
        <f t="shared" si="4"/>
        <v>76</v>
      </c>
      <c r="D42" s="21"/>
      <c r="E42" s="21">
        <v>500</v>
      </c>
      <c r="F42" s="22">
        <f t="shared" si="9"/>
        <v>74</v>
      </c>
      <c r="G42" s="23">
        <v>9</v>
      </c>
      <c r="H42" s="21">
        <v>65</v>
      </c>
      <c r="I42" s="21">
        <v>1000</v>
      </c>
      <c r="J42" s="21">
        <v>2</v>
      </c>
      <c r="K42" s="21">
        <v>1250</v>
      </c>
      <c r="L42" s="21"/>
      <c r="M42" s="21"/>
      <c r="N42" s="31"/>
      <c r="O42" s="29">
        <f t="shared" si="3"/>
        <v>38250</v>
      </c>
      <c r="P42" s="21">
        <v>19125</v>
      </c>
      <c r="Q42" s="21">
        <v>16256</v>
      </c>
      <c r="R42" s="21">
        <v>287</v>
      </c>
      <c r="S42" s="21">
        <v>2582</v>
      </c>
      <c r="T42" s="32">
        <f t="shared" si="0"/>
        <v>19125</v>
      </c>
    </row>
    <row r="43" s="2" customFormat="1" ht="30" customHeight="1" spans="1:20">
      <c r="A43" s="13"/>
      <c r="B43" s="14" t="s">
        <v>60</v>
      </c>
      <c r="C43" s="15">
        <f t="shared" ref="C43:H43" si="10">SUM(C23,C6,C5)</f>
        <v>19582</v>
      </c>
      <c r="D43" s="15">
        <f t="shared" si="10"/>
        <v>1170</v>
      </c>
      <c r="E43" s="16"/>
      <c r="F43" s="15">
        <f t="shared" si="10"/>
        <v>18226</v>
      </c>
      <c r="G43" s="15">
        <f t="shared" si="10"/>
        <v>3267</v>
      </c>
      <c r="H43" s="15">
        <f t="shared" si="10"/>
        <v>14959</v>
      </c>
      <c r="I43" s="16"/>
      <c r="J43" s="15">
        <f>SUM(J23,J6,J5)</f>
        <v>377</v>
      </c>
      <c r="K43" s="16"/>
      <c r="L43" s="15">
        <f t="shared" ref="L43:T43" si="11">SUM(L23,L6,L5)</f>
        <v>77</v>
      </c>
      <c r="M43" s="15">
        <f t="shared" si="11"/>
        <v>1</v>
      </c>
      <c r="N43" s="33">
        <f t="shared" si="11"/>
        <v>28437.5</v>
      </c>
      <c r="O43" s="34">
        <f t="shared" si="11"/>
        <v>10623562.5</v>
      </c>
      <c r="P43" s="34">
        <f t="shared" si="11"/>
        <v>5326010.5</v>
      </c>
      <c r="Q43" s="15">
        <f t="shared" si="11"/>
        <v>4502915</v>
      </c>
      <c r="R43" s="15">
        <f t="shared" si="11"/>
        <v>79466</v>
      </c>
      <c r="S43" s="15">
        <f t="shared" si="11"/>
        <v>715171</v>
      </c>
      <c r="T43" s="34">
        <f t="shared" si="11"/>
        <v>5326000</v>
      </c>
    </row>
  </sheetData>
  <mergeCells count="12">
    <mergeCell ref="A2:T2"/>
    <mergeCell ref="F3:I3"/>
    <mergeCell ref="L3:N3"/>
    <mergeCell ref="O3:S3"/>
    <mergeCell ref="A3:A4"/>
    <mergeCell ref="B3:B4"/>
    <mergeCell ref="C3:C4"/>
    <mergeCell ref="D3:D4"/>
    <mergeCell ref="E3:E4"/>
    <mergeCell ref="J3:J4"/>
    <mergeCell ref="K3:K4"/>
    <mergeCell ref="T3:T4"/>
  </mergeCells>
  <printOptions horizontalCentered="1"/>
  <pageMargins left="0.354166666666667" right="0.0777777777777778" top="0.590277777777778" bottom="0.471527777777778" header="0.313888888888889" footer="0.313888888888889"/>
  <pageSetup paperSize="9" scale="85" orientation="landscape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2020-01-16T01:52:00Z</dcterms:created>
  <cp:lastPrinted>2020-05-18T01:52:00Z</cp:lastPrinted>
  <dcterms:modified xsi:type="dcterms:W3CDTF">2020-06-30T02:36:42Z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