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tabRatio="819" firstSheet="10" activeTab="12"/>
  </bookViews>
  <sheets>
    <sheet name="1-1景洪市一般公共预算收入情况表" sheetId="28" r:id="rId1"/>
    <sheet name="1-2景洪市一般公共预算支出情况表" sheetId="29" r:id="rId2"/>
    <sheet name="1-3市本级一般公共预算收入情况表" sheetId="31" r:id="rId3"/>
    <sheet name="1-4市本级一般公共预算支出情况表（公开到项级）" sheetId="33" r:id="rId4"/>
    <sheet name="1-5市本级一般公共预算基本支出情况表（公开到款级）" sheetId="132" r:id="rId5"/>
    <sheet name="1-6一般公共预算支出表（州、市对下转移支付项目）" sheetId="35" r:id="rId6"/>
    <sheet name="1-7景洪市分地区税收返还和转移支付预算表" sheetId="36" r:id="rId7"/>
    <sheet name="1-8景洪市市本级“三公”经费预算财政拨款情况统计表" sheetId="131" r:id="rId8"/>
    <sheet name="2-1景洪市政府性基金预算收入情况表" sheetId="54" r:id="rId9"/>
    <sheet name="2-2景洪市政府性基金预算支出情况表" sheetId="55" r:id="rId10"/>
    <sheet name="2-3市本级政府性基金预算收入情况表" sheetId="56" r:id="rId11"/>
    <sheet name="2-4市本级政府性基金预算支出情况表（公开到项级）" sheetId="57" r:id="rId12"/>
    <sheet name="2-5市本级政府性基金支出表（州、市对下转移支付）" sheetId="58" r:id="rId13"/>
    <sheet name="3-1景洪市国有资本经营收入预算情况表" sheetId="108" r:id="rId14"/>
    <sheet name="3-2景洪市国有资本经营支出预算情况表" sheetId="109" r:id="rId15"/>
    <sheet name="3-3市本级国有资本经营收入预算情况表" sheetId="110" r:id="rId16"/>
    <sheet name="3-4市本级国有资本经营支出预算情况表（公开到项级）" sheetId="111" r:id="rId17"/>
    <sheet name="3-5 景洪市国有资本经营预算转移支付表 （分地区）" sheetId="129" r:id="rId18"/>
    <sheet name="3-6 国有资本经营预算转移支付表（分项目）" sheetId="130" r:id="rId19"/>
    <sheet name="4-1景洪市社会保险基金收入预算情况表" sheetId="113" r:id="rId20"/>
    <sheet name="4-2景洪市社会保险基金支出预算情况表" sheetId="114" r:id="rId21"/>
    <sheet name="4-3市本级社会保险基金收入预算情况表" sheetId="117" r:id="rId22"/>
    <sheet name="4-4市本级社会保险基金支出预算情况表" sheetId="118" r:id="rId23"/>
    <sheet name="5-1   2020年地方政府债务限额及余额预算情况表" sheetId="119" r:id="rId24"/>
    <sheet name="5-2  2020年地方政府一般债务余额情况表" sheetId="120" r:id="rId25"/>
    <sheet name="5-3  本级2020年地方政府一般债务余额情况表" sheetId="121" r:id="rId26"/>
    <sheet name="5-4 2020年地方政府专项债务余额情况表" sheetId="122" r:id="rId27"/>
    <sheet name="5-5 本级2020年地方政府专项债务余额情况表（本级）" sheetId="123" r:id="rId28"/>
    <sheet name="5-6 地方政府债券发行及还本付息情况表" sheetId="124" r:id="rId29"/>
    <sheet name="5-7 2021年本级政府专项债务限额和余额情况表" sheetId="125" r:id="rId30"/>
    <sheet name="5-8 2020年年初新增地方政府债券资金安排表" sheetId="126" r:id="rId31"/>
    <sheet name="6-1重大政策和重点项目绩效目标表" sheetId="127" r:id="rId32"/>
    <sheet name="6-2重点工作情况解释说明汇总表" sheetId="128" r:id="rId33"/>
  </sheets>
  <externalReferences>
    <externalReference r:id="rId34"/>
    <externalReference r:id="rId35"/>
  </externalReferences>
  <definedNames>
    <definedName name="_xlnm._FilterDatabase" localSheetId="0" hidden="1">'1-1景洪市一般公共预算收入情况表'!$A$3:$F$39</definedName>
    <definedName name="_xlnm._FilterDatabase" localSheetId="1" hidden="1">'1-2景洪市一般公共预算支出情况表'!$A$3:$F$39</definedName>
    <definedName name="_xlnm._FilterDatabase" localSheetId="2" hidden="1">'1-3市本级一般公共预算收入情况表'!$A$3:$F$40</definedName>
    <definedName name="_xlnm._FilterDatabase" localSheetId="3" hidden="1">'1-4市本级一般公共预算支出情况表（公开到项级）'!$A$3:$G$1355</definedName>
    <definedName name="_xlnm._FilterDatabase" localSheetId="4" hidden="1">'1-5市本级一般公共预算基本支出情况表（公开到款级）'!$A$3:$B$31</definedName>
    <definedName name="_xlnm._FilterDatabase" localSheetId="5" hidden="1">'1-6一般公共预算支出表（州、市对下转移支付项目）'!$A$3:$E$24</definedName>
    <definedName name="_xlnm._FilterDatabase" localSheetId="8" hidden="1">'2-1景洪市政府性基金预算收入情况表'!$A$3:$F$37</definedName>
    <definedName name="_xlnm._FilterDatabase" localSheetId="9" hidden="1">'2-2景洪市政府性基金预算支出情况表'!$A$3:$G$269</definedName>
    <definedName name="_xlnm._FilterDatabase" localSheetId="10" hidden="1">'2-3市本级政府性基金预算收入情况表'!$A$3:$F$37</definedName>
    <definedName name="_xlnm._FilterDatabase" localSheetId="11" hidden="1">'2-4市本级政府性基金预算支出情况表（公开到项级）'!$A$3:$G$271</definedName>
    <definedName name="_xlnm._FilterDatabase" localSheetId="13" hidden="1">'3-1景洪市国有资本经营收入预算情况表'!$A$3:$E$41</definedName>
    <definedName name="_xlnm._FilterDatabase" localSheetId="14" hidden="1">'3-2景洪市国有资本经营支出预算情况表'!$A$3:$E$28</definedName>
    <definedName name="_xlnm._FilterDatabase" localSheetId="15" hidden="1">'3-3市本级国有资本经营收入预算情况表'!$A$3:$E$34</definedName>
    <definedName name="_xlnm._FilterDatabase" localSheetId="16" hidden="1">'3-4市本级国有资本经营支出预算情况表（公开到项级）'!$A$3:$E$21</definedName>
    <definedName name="_xlnm._FilterDatabase" localSheetId="19" hidden="1">'4-1景洪市社会保险基金收入预算情况表'!$A$3:$E$38</definedName>
    <definedName name="_xlnm._FilterDatabase" localSheetId="20" hidden="1">'4-2景洪市社会保险基金支出预算情况表'!$A$3:$E$22</definedName>
    <definedName name="_xlnm._FilterDatabase" localSheetId="21" hidden="1">'4-3市本级社会保险基金收入预算情况表'!$A$3:$E$38</definedName>
    <definedName name="_xlnm._FilterDatabase" localSheetId="22" hidden="1">'4-4市本级社会保险基金支出预算情况表'!$A$3:$F$22</definedName>
    <definedName name="_xlnm._FilterDatabase" localSheetId="12" hidden="1">'2-5市本级政府性基金支出表（州、市对下转移支付）'!$A$3:$E$19</definedName>
    <definedName name="_lst_r_地方财政预算表2015年全省汇总_10_科目编码名称">[2]_ESList!$A$1:$A$27</definedName>
    <definedName name="_xlnm.Print_Area" localSheetId="0">'1-1景洪市一般公共预算收入情况表'!$B$1:$E$39</definedName>
    <definedName name="_xlnm.Print_Area" localSheetId="1">'1-2景洪市一般公共预算支出情况表'!$B$1:$E$38</definedName>
    <definedName name="_xlnm.Print_Area" localSheetId="2">'1-3市本级一般公共预算收入情况表'!$B$1:$E$40</definedName>
    <definedName name="_xlnm.Print_Area" localSheetId="3">'1-4市本级一般公共预算支出情况表（公开到项级）'!$B$1:$D$1355</definedName>
    <definedName name="_xlnm.Print_Area" localSheetId="5">'1-6一般公共预算支出表（州、市对下转移支付项目）'!$A$1:$C$24</definedName>
    <definedName name="_xlnm.Print_Area" localSheetId="6">'1-7景洪市分地区税收返还和转移支付预算表'!$A$1:$D$16</definedName>
    <definedName name="_xlnm.Print_Area" localSheetId="8">'2-1景洪市政府性基金预算收入情况表'!$B$1:$E$37</definedName>
    <definedName name="_xlnm.Print_Area" localSheetId="9">'2-2景洪市政府性基金预算支出情况表'!$B$1:$E$269</definedName>
    <definedName name="_xlnm.Print_Area" localSheetId="10">'2-3市本级政府性基金预算收入情况表'!$B$1:$E$37</definedName>
    <definedName name="_xlnm.Print_Area" localSheetId="11">'2-4市本级政府性基金预算支出情况表（公开到项级）'!$B$1:$E$271</definedName>
    <definedName name="_xlnm.Print_Area" localSheetId="12">'2-5市本级政府性基金支出表（州、市对下转移支付）'!$A$1:$D$16</definedName>
    <definedName name="_xlnm.Print_Titles" localSheetId="0">'1-1景洪市一般公共预算收入情况表'!$1:$3</definedName>
    <definedName name="_xlnm.Print_Titles" localSheetId="1">'1-2景洪市一般公共预算支出情况表'!$1:$3</definedName>
    <definedName name="_xlnm.Print_Titles" localSheetId="2">'1-3市本级一般公共预算收入情况表'!$1:$3</definedName>
    <definedName name="_xlnm.Print_Titles" localSheetId="3">'1-4市本级一般公共预算支出情况表（公开到项级）'!$1:$3</definedName>
    <definedName name="_xlnm.Print_Titles" localSheetId="5">'1-6一般公共预算支出表（州、市对下转移支付项目）'!$1:$3</definedName>
    <definedName name="_xlnm.Print_Titles" localSheetId="6">'1-7景洪市分地区税收返还和转移支付预算表'!$1:$3</definedName>
    <definedName name="_xlnm.Print_Titles" localSheetId="8">'2-1景洪市政府性基金预算收入情况表'!$1:$3</definedName>
    <definedName name="_xlnm.Print_Titles" localSheetId="9">'2-2景洪市政府性基金预算支出情况表'!$1:$3</definedName>
    <definedName name="_xlnm.Print_Titles" localSheetId="10">'2-3市本级政府性基金预算收入情况表'!$1:$3</definedName>
    <definedName name="_xlnm.Print_Titles" localSheetId="11">'2-4市本级政府性基金预算支出情况表（公开到项级）'!$1:$3</definedName>
    <definedName name="_xlnm.Print_Titles" localSheetId="12">'2-5市本级政府性基金支出表（州、市对下转移支付）'!$1:$3</definedName>
    <definedName name="专项收入年初预算数" localSheetId="1">#REF!</definedName>
    <definedName name="专项收入年初预算数">#REF!</definedName>
    <definedName name="专项收入全年预计数" localSheetId="1">#REF!</definedName>
    <definedName name="专项收入全年预计数">#REF!</definedName>
    <definedName name="_xlnm.Print_Area" localSheetId="13">'3-1景洪市国有资本经营收入预算情况表'!$A$1:$D$41</definedName>
    <definedName name="_xlnm.Print_Titles" localSheetId="13">'3-1景洪市国有资本经营收入预算情况表'!$1:$3</definedName>
    <definedName name="专项收入年初预算数" localSheetId="13">#REF!</definedName>
    <definedName name="专项收入全年预计数" localSheetId="13">#REF!</definedName>
    <definedName name="_xlnm.Print_Area" localSheetId="14">'3-2景洪市国有资本经营支出预算情况表'!$A$1:$D$28</definedName>
    <definedName name="_xlnm.Print_Titles" localSheetId="14">'3-2景洪市国有资本经营支出预算情况表'!$1:$3</definedName>
    <definedName name="专项收入年初预算数" localSheetId="14">#REF!</definedName>
    <definedName name="专项收入全年预计数" localSheetId="14">#REF!</definedName>
    <definedName name="_xlnm.Print_Area" localSheetId="15">'3-3市本级国有资本经营收入预算情况表'!$A$1:$D$35</definedName>
    <definedName name="_xlnm.Print_Titles" localSheetId="15">'3-3市本级国有资本经营收入预算情况表'!$1:$3</definedName>
    <definedName name="专项收入年初预算数" localSheetId="15">#REF!</definedName>
    <definedName name="专项收入全年预计数" localSheetId="15">#REF!</definedName>
    <definedName name="_xlnm.Print_Area" localSheetId="16">'3-4市本级国有资本经营支出预算情况表（公开到项级）'!$A$1:$D$21</definedName>
    <definedName name="专项收入年初预算数" localSheetId="16">#REF!</definedName>
    <definedName name="专项收入全年预计数" localSheetId="16">#REF!</definedName>
    <definedName name="_lst_r_地方财政预算表2015年全省汇总_10_科目编码名称" localSheetId="19">[1]_ESList!$A$1:$A$27</definedName>
    <definedName name="_xlnm.Print_Area" localSheetId="19">'4-1景洪市社会保险基金收入预算情况表'!$A$1:$D$38</definedName>
    <definedName name="_xlnm.Print_Titles" localSheetId="19">'4-1景洪市社会保险基金收入预算情况表'!$1:$3</definedName>
    <definedName name="专项收入年初预算数" localSheetId="19">#REF!</definedName>
    <definedName name="专项收入全年预计数" localSheetId="19">#REF!</definedName>
    <definedName name="_lst_r_地方财政预算表2015年全省汇总_10_科目编码名称" localSheetId="20">[1]_ESList!$A$1:$A$27</definedName>
    <definedName name="_xlnm.Print_Area" localSheetId="20">'4-2景洪市社会保险基金支出预算情况表'!$A$1:$D$22</definedName>
    <definedName name="专项收入年初预算数" localSheetId="20">#REF!</definedName>
    <definedName name="专项收入全年预计数" localSheetId="20">#REF!</definedName>
    <definedName name="_lst_r_地方财政预算表2015年全省汇总_10_科目编码名称" localSheetId="21">[1]_ESList!$A$1:$A$27</definedName>
    <definedName name="_xlnm.Print_Area" localSheetId="21">'4-3市本级社会保险基金收入预算情况表'!$A$1:$D$38</definedName>
    <definedName name="_xlnm.Print_Titles" localSheetId="21">'4-3市本级社会保险基金收入预算情况表'!$1:$3</definedName>
    <definedName name="专项收入年初预算数" localSheetId="21">#REF!</definedName>
    <definedName name="专项收入全年预计数" localSheetId="21">#REF!</definedName>
    <definedName name="_lst_r_地方财政预算表2015年全省汇总_10_科目编码名称" localSheetId="22">[1]_ESList!$A$1:$A$27</definedName>
    <definedName name="_xlnm.Print_Area" localSheetId="22">'4-4市本级社会保险基金支出预算情况表'!$A$1:$D$22</definedName>
    <definedName name="专项收入年初预算数" localSheetId="22">#REF!</definedName>
    <definedName name="专项收入全年预计数" localSheetId="22">#REF!</definedName>
    <definedName name="专项收入年初预算数" localSheetId="23">#REF!</definedName>
    <definedName name="专项收入全年预计数" localSheetId="23">#REF!</definedName>
    <definedName name="专项收入年初预算数" localSheetId="24">#REF!</definedName>
    <definedName name="专项收入全年预计数" localSheetId="24">#REF!</definedName>
    <definedName name="专项收入年初预算数" localSheetId="25">#REF!</definedName>
    <definedName name="专项收入全年预计数" localSheetId="25">#REF!</definedName>
    <definedName name="专项收入年初预算数" localSheetId="26">#REF!</definedName>
    <definedName name="专项收入全年预计数" localSheetId="26">#REF!</definedName>
    <definedName name="专项收入年初预算数" localSheetId="27">#REF!</definedName>
    <definedName name="专项收入全年预计数" localSheetId="27">#REF!</definedName>
    <definedName name="专项收入年初预算数" localSheetId="28">#REF!</definedName>
    <definedName name="专项收入全年预计数" localSheetId="28">#REF!</definedName>
    <definedName name="专项收入年初预算数" localSheetId="29">#REF!</definedName>
    <definedName name="专项收入全年预计数" localSheetId="29">#REF!</definedName>
    <definedName name="专项收入年初预算数" localSheetId="30">#REF!</definedName>
    <definedName name="专项收入全年预计数" localSheetId="30">#REF!</definedName>
    <definedName name="专项收入年初预算数" localSheetId="31">#REF!</definedName>
    <definedName name="专项收入全年预计数" localSheetId="31">#REF!</definedName>
    <definedName name="_xlnm.Print_Area" localSheetId="31">'6-1重大政策和重点项目绩效目标表'!#REF!</definedName>
    <definedName name="专项收入年初预算数" localSheetId="32">#REF!</definedName>
    <definedName name="专项收入全年预计数" localSheetId="32">#REF!</definedName>
    <definedName name="专项收入年初预算数" localSheetId="17">#REF!</definedName>
    <definedName name="专项收入全年预计数" localSheetId="17">#REF!</definedName>
    <definedName name="专项收入年初预算数" localSheetId="18">#REF!</definedName>
    <definedName name="专项收入全年预计数" localSheetId="18">#REF!</definedName>
    <definedName name="专项收入年初预算数" localSheetId="7">#REF!</definedName>
    <definedName name="专项收入全年预计数" localSheetId="7">#REF!</definedName>
    <definedName name="专项收入年初预算数" localSheetId="4">#REF!</definedName>
    <definedName name="专项收入全年预计数" localSheetId="4">#REF!</definedName>
    <definedName name="_xlnm.Print_Area" localSheetId="4">'1-5市本级一般公共预算基本支出情况表（公开到款级）'!$A$1:$B$31</definedName>
    <definedName name="_xlnm.Print_Titles" localSheetId="4">'1-5市本级一般公共预算基本支出情况表（公开到款级）'!$1:$3</definedName>
  </definedNames>
  <calcPr calcId="144525" fullPrecision="0"/>
</workbook>
</file>

<file path=xl/sharedStrings.xml><?xml version="1.0" encoding="utf-8"?>
<sst xmlns="http://schemas.openxmlformats.org/spreadsheetml/2006/main" count="4928" uniqueCount="3393">
  <si>
    <t>1-1  2021年景洪市一般公共预算收入情况表</t>
  </si>
  <si>
    <t>单位：万元</t>
  </si>
  <si>
    <t>科目编码</t>
  </si>
  <si>
    <t>项目</t>
  </si>
  <si>
    <t>2020年执行数</t>
  </si>
  <si>
    <t>2021年预算数</t>
  </si>
  <si>
    <t>预算数比上年执行数增长%</t>
  </si>
  <si>
    <t>打印</t>
  </si>
  <si>
    <t>101</t>
  </si>
  <si>
    <t>一、税收收入</t>
  </si>
  <si>
    <t>10101</t>
  </si>
  <si>
    <t xml:space="preserve">   增值税</t>
  </si>
  <si>
    <t>10104</t>
  </si>
  <si>
    <t xml:space="preserve">   企业所得税</t>
  </si>
  <si>
    <t>10106</t>
  </si>
  <si>
    <t xml:space="preserve">   个人所得税</t>
  </si>
  <si>
    <t>10107</t>
  </si>
  <si>
    <t xml:space="preserve">   资源税</t>
  </si>
  <si>
    <t>10109</t>
  </si>
  <si>
    <t xml:space="preserve">   城市维护建设税</t>
  </si>
  <si>
    <t>10110</t>
  </si>
  <si>
    <t xml:space="preserve">   房产税</t>
  </si>
  <si>
    <t>10111</t>
  </si>
  <si>
    <t xml:space="preserve">   印花税</t>
  </si>
  <si>
    <t>10112</t>
  </si>
  <si>
    <t xml:space="preserve">   城镇土地使用税</t>
  </si>
  <si>
    <t>10113</t>
  </si>
  <si>
    <t xml:space="preserve">   土地增值税</t>
  </si>
  <si>
    <t>10114</t>
  </si>
  <si>
    <t xml:space="preserve">   车船税</t>
  </si>
  <si>
    <t>10118</t>
  </si>
  <si>
    <t xml:space="preserve">   耕地占用税</t>
  </si>
  <si>
    <t>10119</t>
  </si>
  <si>
    <t xml:space="preserve">   契税</t>
  </si>
  <si>
    <t>10120</t>
  </si>
  <si>
    <t xml:space="preserve">   烟叶税</t>
  </si>
  <si>
    <t>10121</t>
  </si>
  <si>
    <t xml:space="preserve">   环境保护税</t>
  </si>
  <si>
    <t>10199</t>
  </si>
  <si>
    <t xml:space="preserve">   其他税收收入</t>
  </si>
  <si>
    <t>103</t>
  </si>
  <si>
    <t>二、非税收入</t>
  </si>
  <si>
    <t>10302</t>
  </si>
  <si>
    <t xml:space="preserve">   专项收入</t>
  </si>
  <si>
    <t>10304</t>
  </si>
  <si>
    <t xml:space="preserve">   行政事业性收费收入</t>
  </si>
  <si>
    <t>10305</t>
  </si>
  <si>
    <t xml:space="preserve">   罚没收入</t>
  </si>
  <si>
    <t>10306</t>
  </si>
  <si>
    <t xml:space="preserve">   国有资本经营收入</t>
  </si>
  <si>
    <t>10307</t>
  </si>
  <si>
    <t xml:space="preserve">   国有资源（资产）有偿使用收入</t>
  </si>
  <si>
    <t>10308</t>
  </si>
  <si>
    <t xml:space="preserve">   捐赠收入</t>
  </si>
  <si>
    <t>10309</t>
  </si>
  <si>
    <t xml:space="preserve">   政府住房基金收入</t>
  </si>
  <si>
    <t>10399</t>
  </si>
  <si>
    <t xml:space="preserve">   其他收入</t>
  </si>
  <si>
    <t>全市一般公共预算收入</t>
  </si>
  <si>
    <t>地方政府一般债务收入</t>
  </si>
  <si>
    <t>转移性收入</t>
  </si>
  <si>
    <t xml:space="preserve">   返还性收入</t>
  </si>
  <si>
    <t xml:space="preserve">   转移支付收入</t>
  </si>
  <si>
    <t xml:space="preserve">   上年结余收入</t>
  </si>
  <si>
    <t xml:space="preserve">   调入资金</t>
  </si>
  <si>
    <t xml:space="preserve">   接受其他地区援助收入</t>
  </si>
  <si>
    <t xml:space="preserve">   动用预算稳定调节基金</t>
  </si>
  <si>
    <t>各项收入合计</t>
  </si>
  <si>
    <t>1-2  2021年景洪市一般公共预算支出情况表</t>
  </si>
  <si>
    <t>201</t>
  </si>
  <si>
    <t>一、一般公共服务</t>
  </si>
  <si>
    <t>202</t>
  </si>
  <si>
    <t>二、外交支出</t>
  </si>
  <si>
    <t>203</t>
  </si>
  <si>
    <t>三、国防支出</t>
  </si>
  <si>
    <t>204</t>
  </si>
  <si>
    <t>四、公共安全支出</t>
  </si>
  <si>
    <t>205</t>
  </si>
  <si>
    <t>五、教育支出</t>
  </si>
  <si>
    <t>206</t>
  </si>
  <si>
    <t>六、科学技术支出</t>
  </si>
  <si>
    <t>207</t>
  </si>
  <si>
    <t>七、文化旅游体育与传媒支出</t>
  </si>
  <si>
    <t>208</t>
  </si>
  <si>
    <t>八、社会保障和就业支出</t>
  </si>
  <si>
    <t>210</t>
  </si>
  <si>
    <t>九、卫生健康支出</t>
  </si>
  <si>
    <t>211</t>
  </si>
  <si>
    <t>十、节能环保支出</t>
  </si>
  <si>
    <t>212</t>
  </si>
  <si>
    <t>十一、城乡社区支出</t>
  </si>
  <si>
    <t>213</t>
  </si>
  <si>
    <t>十二、农林水支出</t>
  </si>
  <si>
    <t>214</t>
  </si>
  <si>
    <t>十三、交通运输支出</t>
  </si>
  <si>
    <t>215</t>
  </si>
  <si>
    <t>十四、资源勘探工业信息等支出</t>
  </si>
  <si>
    <t>216</t>
  </si>
  <si>
    <t>十五、商业服务业等支出</t>
  </si>
  <si>
    <t>217</t>
  </si>
  <si>
    <t>十六、金融支出</t>
  </si>
  <si>
    <t>219</t>
  </si>
  <si>
    <t>十七、援助其他地区支出</t>
  </si>
  <si>
    <t>220</t>
  </si>
  <si>
    <t>十八、自然资源海洋气象等支出</t>
  </si>
  <si>
    <t>221</t>
  </si>
  <si>
    <t>十九、住房保障支出</t>
  </si>
  <si>
    <t>222</t>
  </si>
  <si>
    <t>二十、粮油物资储备支出</t>
  </si>
  <si>
    <t>224</t>
  </si>
  <si>
    <t>二十一、灾害防治及应急管理支出</t>
  </si>
  <si>
    <t>227</t>
  </si>
  <si>
    <t>二十二、预备费</t>
  </si>
  <si>
    <t>232</t>
  </si>
  <si>
    <t>二十三、债务付息支出</t>
  </si>
  <si>
    <t>233</t>
  </si>
  <si>
    <t>二十四、债务发行费用支出</t>
  </si>
  <si>
    <t>229</t>
  </si>
  <si>
    <t>二十五、其他支出</t>
  </si>
  <si>
    <t>全省一般公共预算支出</t>
  </si>
  <si>
    <t>转移性支出</t>
  </si>
  <si>
    <t xml:space="preserve">    上解支出</t>
  </si>
  <si>
    <t xml:space="preserve">    调出资金</t>
  </si>
  <si>
    <t xml:space="preserve">    安排预算稳定调节基金</t>
  </si>
  <si>
    <t xml:space="preserve">    补充预算周转金</t>
  </si>
  <si>
    <t>地方政府一般债务还本支出</t>
  </si>
  <si>
    <t>年终结转</t>
  </si>
  <si>
    <t>各项支出合计</t>
  </si>
  <si>
    <t>1-3  2021年景洪市市本级一般公共预算收入情况表</t>
  </si>
  <si>
    <t>2020年预算数</t>
  </si>
  <si>
    <t>比上年预算数增长%</t>
  </si>
  <si>
    <r>
      <rPr>
        <sz val="14"/>
        <rFont val="宋体"/>
        <charset val="134"/>
      </rPr>
      <t>10199</t>
    </r>
  </si>
  <si>
    <t>省本级一般公共预算收入</t>
  </si>
  <si>
    <t xml:space="preserve">   上解收入</t>
  </si>
  <si>
    <t>1-4  2021年景洪市市本级一般公共预算支出情况表</t>
  </si>
  <si>
    <t>类-款-项</t>
  </si>
  <si>
    <t>20101</t>
  </si>
  <si>
    <t xml:space="preserve">   人大事务</t>
  </si>
  <si>
    <t>2010101</t>
  </si>
  <si>
    <t xml:space="preserve">     行政运行</t>
  </si>
  <si>
    <t>2010102</t>
  </si>
  <si>
    <t xml:space="preserve">     一般行政管理事务</t>
  </si>
  <si>
    <t>2010103</t>
  </si>
  <si>
    <t xml:space="preserve">     机关服务</t>
  </si>
  <si>
    <t>2010104</t>
  </si>
  <si>
    <t xml:space="preserve">     人大会议</t>
  </si>
  <si>
    <t>2010105</t>
  </si>
  <si>
    <t xml:space="preserve">     人大立法</t>
  </si>
  <si>
    <t>2010106</t>
  </si>
  <si>
    <t xml:space="preserve">     人大监督</t>
  </si>
  <si>
    <t>2010107</t>
  </si>
  <si>
    <t xml:space="preserve">     人大代表履职能力提升</t>
  </si>
  <si>
    <t>2010108</t>
  </si>
  <si>
    <t xml:space="preserve">     代表工作</t>
  </si>
  <si>
    <t>2010109</t>
  </si>
  <si>
    <t xml:space="preserve">     人大信访工作</t>
  </si>
  <si>
    <t>2010150</t>
  </si>
  <si>
    <t xml:space="preserve">     事业运行</t>
  </si>
  <si>
    <t>2010199</t>
  </si>
  <si>
    <t xml:space="preserve">     其他人大事务支出</t>
  </si>
  <si>
    <t>20102</t>
  </si>
  <si>
    <t xml:space="preserve">   政协事务</t>
  </si>
  <si>
    <t>2010201</t>
  </si>
  <si>
    <t>2010202</t>
  </si>
  <si>
    <t>2010203</t>
  </si>
  <si>
    <t>2010204</t>
  </si>
  <si>
    <t xml:space="preserve">     政协会议</t>
  </si>
  <si>
    <t>2010205</t>
  </si>
  <si>
    <t xml:space="preserve">     委员视察</t>
  </si>
  <si>
    <t>2010206</t>
  </si>
  <si>
    <t xml:space="preserve">     参政议政</t>
  </si>
  <si>
    <t>2010250</t>
  </si>
  <si>
    <t>2010299</t>
  </si>
  <si>
    <t xml:space="preserve">     其他政协事务支出</t>
  </si>
  <si>
    <t>20103</t>
  </si>
  <si>
    <t xml:space="preserve">   政府办公厅(室)及相关机构事务</t>
  </si>
  <si>
    <t>2010301</t>
  </si>
  <si>
    <t>2010302</t>
  </si>
  <si>
    <t>2010303</t>
  </si>
  <si>
    <t>2010304</t>
  </si>
  <si>
    <t xml:space="preserve">     专项服务</t>
  </si>
  <si>
    <t>2010305</t>
  </si>
  <si>
    <t xml:space="preserve">     专项业务及机关事务管理</t>
  </si>
  <si>
    <t>2010306</t>
  </si>
  <si>
    <t xml:space="preserve">     政务公开审批</t>
  </si>
  <si>
    <t>2010308</t>
  </si>
  <si>
    <t xml:space="preserve">     信访事务</t>
  </si>
  <si>
    <t>2010309</t>
  </si>
  <si>
    <t xml:space="preserve">     参事事务</t>
  </si>
  <si>
    <t>2010350</t>
  </si>
  <si>
    <t>2010399</t>
  </si>
  <si>
    <t xml:space="preserve">     其他政府办公厅（室）及相关机构事务支出</t>
  </si>
  <si>
    <t>20104</t>
  </si>
  <si>
    <t xml:space="preserve">   发展与改革事务</t>
  </si>
  <si>
    <t>2010401</t>
  </si>
  <si>
    <t>2010402</t>
  </si>
  <si>
    <t>2010403</t>
  </si>
  <si>
    <t>2010404</t>
  </si>
  <si>
    <t xml:space="preserve">     战略规划与实施</t>
  </si>
  <si>
    <t>2010405</t>
  </si>
  <si>
    <t xml:space="preserve">     日常经济运行调节</t>
  </si>
  <si>
    <t>2010406</t>
  </si>
  <si>
    <t xml:space="preserve">     社会事业发展规划</t>
  </si>
  <si>
    <t>2010407</t>
  </si>
  <si>
    <t xml:space="preserve">     经济体制改革研究</t>
  </si>
  <si>
    <t>2010408</t>
  </si>
  <si>
    <t xml:space="preserve">     物价管理</t>
  </si>
  <si>
    <t>2010450</t>
  </si>
  <si>
    <t>2010499</t>
  </si>
  <si>
    <t xml:space="preserve">     其他发展与改革事务支出</t>
  </si>
  <si>
    <t>20105</t>
  </si>
  <si>
    <t xml:space="preserve">   统计信息事务</t>
  </si>
  <si>
    <t>2010501</t>
  </si>
  <si>
    <t>2010502</t>
  </si>
  <si>
    <t>2010503</t>
  </si>
  <si>
    <t>2010504</t>
  </si>
  <si>
    <t xml:space="preserve">     信息事务</t>
  </si>
  <si>
    <t>2010505</t>
  </si>
  <si>
    <t xml:space="preserve">     专项统计业务</t>
  </si>
  <si>
    <t>2010506</t>
  </si>
  <si>
    <t xml:space="preserve">     统计管理</t>
  </si>
  <si>
    <t>2010507</t>
  </si>
  <si>
    <t xml:space="preserve">     专项普查活动</t>
  </si>
  <si>
    <t>2010508</t>
  </si>
  <si>
    <t xml:space="preserve">     统计抽样调查</t>
  </si>
  <si>
    <t>2010550</t>
  </si>
  <si>
    <t>2010599</t>
  </si>
  <si>
    <t xml:space="preserve">     其他统计信息事务支出</t>
  </si>
  <si>
    <t>20106</t>
  </si>
  <si>
    <t xml:space="preserve">   财政事务</t>
  </si>
  <si>
    <t>2010601</t>
  </si>
  <si>
    <t>2010602</t>
  </si>
  <si>
    <t>2010603</t>
  </si>
  <si>
    <t>2010604</t>
  </si>
  <si>
    <t xml:space="preserve">     预算改革业务</t>
  </si>
  <si>
    <t>2010605</t>
  </si>
  <si>
    <t xml:space="preserve">     财政国库业务</t>
  </si>
  <si>
    <t>2010606</t>
  </si>
  <si>
    <t xml:space="preserve">     财政监察</t>
  </si>
  <si>
    <t>2010607</t>
  </si>
  <si>
    <t xml:space="preserve">     信息化建设</t>
  </si>
  <si>
    <t>2010608</t>
  </si>
  <si>
    <t xml:space="preserve">     财政委托业务支出</t>
  </si>
  <si>
    <t>2010650</t>
  </si>
  <si>
    <t>2010699</t>
  </si>
  <si>
    <t xml:space="preserve">     其他财政事务支出</t>
  </si>
  <si>
    <t>20107</t>
  </si>
  <si>
    <t xml:space="preserve">   税收事务</t>
  </si>
  <si>
    <t>2010701</t>
  </si>
  <si>
    <t>2010702</t>
  </si>
  <si>
    <t>2010703</t>
  </si>
  <si>
    <t>2010704</t>
  </si>
  <si>
    <t xml:space="preserve">     税务办案</t>
  </si>
  <si>
    <t>2010705</t>
  </si>
  <si>
    <t xml:space="preserve">     发票管理及税务登记</t>
  </si>
  <si>
    <t>2010706</t>
  </si>
  <si>
    <t xml:space="preserve">     代扣代收代征税款手续费</t>
  </si>
  <si>
    <t>2010707</t>
  </si>
  <si>
    <t xml:space="preserve">     税务宣传</t>
  </si>
  <si>
    <t>2010708</t>
  </si>
  <si>
    <t xml:space="preserve">     协税护税</t>
  </si>
  <si>
    <t>2010709</t>
  </si>
  <si>
    <t xml:space="preserve">     税收业务</t>
  </si>
  <si>
    <t>2010750</t>
  </si>
  <si>
    <t>2010799</t>
  </si>
  <si>
    <t xml:space="preserve">     其他税收事务支出</t>
  </si>
  <si>
    <t>20108</t>
  </si>
  <si>
    <t xml:space="preserve">   审计事务</t>
  </si>
  <si>
    <t>2010801</t>
  </si>
  <si>
    <t>2010802</t>
  </si>
  <si>
    <t>2010803</t>
  </si>
  <si>
    <t>2010804</t>
  </si>
  <si>
    <t xml:space="preserve">     审计业务</t>
  </si>
  <si>
    <t>2010805</t>
  </si>
  <si>
    <t xml:space="preserve">     审计管理</t>
  </si>
  <si>
    <t>2010806</t>
  </si>
  <si>
    <t>2010850</t>
  </si>
  <si>
    <t>2010899</t>
  </si>
  <si>
    <t xml:space="preserve">     其他审计事务支出</t>
  </si>
  <si>
    <t>20109</t>
  </si>
  <si>
    <t xml:space="preserve">   海关事务</t>
  </si>
  <si>
    <t>2010901</t>
  </si>
  <si>
    <t>2010902</t>
  </si>
  <si>
    <t>2010903</t>
  </si>
  <si>
    <t>2010905</t>
  </si>
  <si>
    <t xml:space="preserve">     缉私办案</t>
  </si>
  <si>
    <t>2010907</t>
  </si>
  <si>
    <t xml:space="preserve">     口岸管理</t>
  </si>
  <si>
    <t>2010908</t>
  </si>
  <si>
    <t>2010909</t>
  </si>
  <si>
    <t xml:space="preserve">     海关关务</t>
  </si>
  <si>
    <t>2010910</t>
  </si>
  <si>
    <t xml:space="preserve">     关税征管</t>
  </si>
  <si>
    <t>2010911</t>
  </si>
  <si>
    <t xml:space="preserve">     海关监管</t>
  </si>
  <si>
    <t>2010912</t>
  </si>
  <si>
    <t xml:space="preserve">     检验检疫</t>
  </si>
  <si>
    <t>2010950</t>
  </si>
  <si>
    <t>2010999</t>
  </si>
  <si>
    <t xml:space="preserve">     其他海关事务支出</t>
  </si>
  <si>
    <t>20110</t>
  </si>
  <si>
    <t xml:space="preserve">   人力资源事务</t>
  </si>
  <si>
    <t>2011001</t>
  </si>
  <si>
    <t>2011002</t>
  </si>
  <si>
    <t>2011003</t>
  </si>
  <si>
    <t>2011004</t>
  </si>
  <si>
    <t xml:space="preserve">     政府特殊津贴</t>
  </si>
  <si>
    <t>2011005</t>
  </si>
  <si>
    <t xml:space="preserve">     资助留学回国人员</t>
  </si>
  <si>
    <t>2011007</t>
  </si>
  <si>
    <t xml:space="preserve">     博士后日常经费</t>
  </si>
  <si>
    <t>2011008</t>
  </si>
  <si>
    <t xml:space="preserve">     引进人才费用</t>
  </si>
  <si>
    <t>2011050</t>
  </si>
  <si>
    <t>2011099</t>
  </si>
  <si>
    <t xml:space="preserve">     其他人力资源事务支出</t>
  </si>
  <si>
    <t>20111</t>
  </si>
  <si>
    <t xml:space="preserve">   纪检监察事务</t>
  </si>
  <si>
    <t>2011101</t>
  </si>
  <si>
    <t>2011102</t>
  </si>
  <si>
    <t>2011103</t>
  </si>
  <si>
    <t>2011104</t>
  </si>
  <si>
    <t xml:space="preserve">     大案要案查处</t>
  </si>
  <si>
    <t>2011105</t>
  </si>
  <si>
    <t xml:space="preserve">     派驻派出机构</t>
  </si>
  <si>
    <t>2011106</t>
  </si>
  <si>
    <t xml:space="preserve">     巡视工作</t>
  </si>
  <si>
    <t>2011150</t>
  </si>
  <si>
    <t>2011199</t>
  </si>
  <si>
    <t xml:space="preserve">     其他纪检监察事务支出</t>
  </si>
  <si>
    <t>20113</t>
  </si>
  <si>
    <t xml:space="preserve">   商贸事务</t>
  </si>
  <si>
    <t>2011301</t>
  </si>
  <si>
    <t>2011302</t>
  </si>
  <si>
    <t>2011303</t>
  </si>
  <si>
    <t>2011304</t>
  </si>
  <si>
    <t xml:space="preserve">     对外贸易管理</t>
  </si>
  <si>
    <t>2011305</t>
  </si>
  <si>
    <t xml:space="preserve">     国际经济合作</t>
  </si>
  <si>
    <t>2011306</t>
  </si>
  <si>
    <t xml:space="preserve">     外资管理</t>
  </si>
  <si>
    <t>2011307</t>
  </si>
  <si>
    <t xml:space="preserve">     国内贸易管理</t>
  </si>
  <si>
    <t>2011308</t>
  </si>
  <si>
    <t xml:space="preserve">     招商引资</t>
  </si>
  <si>
    <t>2011350</t>
  </si>
  <si>
    <t>2011399</t>
  </si>
  <si>
    <t xml:space="preserve">     其他商贸事务支出</t>
  </si>
  <si>
    <t>20114</t>
  </si>
  <si>
    <t xml:space="preserve">   知识产权事务</t>
  </si>
  <si>
    <t>2011401</t>
  </si>
  <si>
    <t>2011402</t>
  </si>
  <si>
    <t>2011403</t>
  </si>
  <si>
    <t>2011404</t>
  </si>
  <si>
    <t xml:space="preserve">     专利审批</t>
  </si>
  <si>
    <t>2011405</t>
  </si>
  <si>
    <t xml:space="preserve">     产权战略与规划</t>
  </si>
  <si>
    <t>2011406</t>
  </si>
  <si>
    <t xml:space="preserve">     专利试点和产业化推进</t>
  </si>
  <si>
    <t>2011408</t>
  </si>
  <si>
    <t xml:space="preserve">     国际合作与交流</t>
  </si>
  <si>
    <t>2011409</t>
  </si>
  <si>
    <t xml:space="preserve">     知识产权宏观管理</t>
  </si>
  <si>
    <t>2011410</t>
  </si>
  <si>
    <t xml:space="preserve">     商标管理</t>
  </si>
  <si>
    <t>2011411</t>
  </si>
  <si>
    <t xml:space="preserve">     原产地地理标志管理</t>
  </si>
  <si>
    <t>2011450</t>
  </si>
  <si>
    <t>2011499</t>
  </si>
  <si>
    <t xml:space="preserve">     其他知识产权事务支出</t>
  </si>
  <si>
    <t>20123</t>
  </si>
  <si>
    <t xml:space="preserve">   民族事务</t>
  </si>
  <si>
    <t>2012301</t>
  </si>
  <si>
    <t>2012302</t>
  </si>
  <si>
    <t>2012303</t>
  </si>
  <si>
    <t>2012304</t>
  </si>
  <si>
    <t xml:space="preserve">     民族工作专项</t>
  </si>
  <si>
    <t>2012350</t>
  </si>
  <si>
    <t>2012399</t>
  </si>
  <si>
    <t xml:space="preserve">     其他民族事务支出</t>
  </si>
  <si>
    <t>20125</t>
  </si>
  <si>
    <t xml:space="preserve">   港澳台事务</t>
  </si>
  <si>
    <t>2012501</t>
  </si>
  <si>
    <t>2012502</t>
  </si>
  <si>
    <t>2012503</t>
  </si>
  <si>
    <t>2012504</t>
  </si>
  <si>
    <t xml:space="preserve">     港澳事务</t>
  </si>
  <si>
    <t>2012505</t>
  </si>
  <si>
    <t xml:space="preserve">     台湾事务</t>
  </si>
  <si>
    <t>2012550</t>
  </si>
  <si>
    <t>2012599</t>
  </si>
  <si>
    <t xml:space="preserve">     其他港澳台事务支出</t>
  </si>
  <si>
    <t>20126</t>
  </si>
  <si>
    <t xml:space="preserve">   档案事务</t>
  </si>
  <si>
    <t>2012601</t>
  </si>
  <si>
    <t>2012602</t>
  </si>
  <si>
    <t>2012603</t>
  </si>
  <si>
    <t>2012604</t>
  </si>
  <si>
    <t xml:space="preserve">     档案馆</t>
  </si>
  <si>
    <t>2012699</t>
  </si>
  <si>
    <t xml:space="preserve">     其他档案事务支出</t>
  </si>
  <si>
    <t>20128</t>
  </si>
  <si>
    <t xml:space="preserve">   民主党派及工商联事务</t>
  </si>
  <si>
    <t>2012801</t>
  </si>
  <si>
    <t>2012802</t>
  </si>
  <si>
    <t>2012803</t>
  </si>
  <si>
    <t>2012804</t>
  </si>
  <si>
    <t>2012850</t>
  </si>
  <si>
    <t>2012899</t>
  </si>
  <si>
    <t xml:space="preserve">     其他民主党派及工商联事务支出</t>
  </si>
  <si>
    <t>20129</t>
  </si>
  <si>
    <t xml:space="preserve">   群众团体事务</t>
  </si>
  <si>
    <t>2012901</t>
  </si>
  <si>
    <t>2012902</t>
  </si>
  <si>
    <t>2012903</t>
  </si>
  <si>
    <t xml:space="preserve">     工会事务</t>
  </si>
  <si>
    <t>2012950</t>
  </si>
  <si>
    <t>2012999</t>
  </si>
  <si>
    <t xml:space="preserve">     其他群众团体事务支出</t>
  </si>
  <si>
    <t>20131</t>
  </si>
  <si>
    <t xml:space="preserve">   党委办公厅（室）及相关机构事务</t>
  </si>
  <si>
    <t>2013101</t>
  </si>
  <si>
    <t>2013102</t>
  </si>
  <si>
    <t>2013103</t>
  </si>
  <si>
    <t>2013105</t>
  </si>
  <si>
    <t xml:space="preserve">     专项业务</t>
  </si>
  <si>
    <t>2013150</t>
  </si>
  <si>
    <t>2013199</t>
  </si>
  <si>
    <t xml:space="preserve">     其他党委办公厅（室）及相关机构事务支出</t>
  </si>
  <si>
    <t>20132</t>
  </si>
  <si>
    <t xml:space="preserve">   组织事务</t>
  </si>
  <si>
    <t>2013201</t>
  </si>
  <si>
    <t>2013202</t>
  </si>
  <si>
    <t>2013203</t>
  </si>
  <si>
    <t>2013204</t>
  </si>
  <si>
    <t xml:space="preserve">     公务员事务</t>
  </si>
  <si>
    <t>2013250</t>
  </si>
  <si>
    <t>2013299</t>
  </si>
  <si>
    <t xml:space="preserve">     其他组织事务支出</t>
  </si>
  <si>
    <t>20133</t>
  </si>
  <si>
    <t xml:space="preserve">   宣传事务</t>
  </si>
  <si>
    <t>2013301</t>
  </si>
  <si>
    <t>2013302</t>
  </si>
  <si>
    <t>2013303</t>
  </si>
  <si>
    <t>2013304</t>
  </si>
  <si>
    <t xml:space="preserve">     宣传管理</t>
  </si>
  <si>
    <t>2013350</t>
  </si>
  <si>
    <t>2013399</t>
  </si>
  <si>
    <t xml:space="preserve">     其他宣传事务支出</t>
  </si>
  <si>
    <t>20134</t>
  </si>
  <si>
    <t xml:space="preserve">   统战事务</t>
  </si>
  <si>
    <t>2013401</t>
  </si>
  <si>
    <t>2013402</t>
  </si>
  <si>
    <t>2013403</t>
  </si>
  <si>
    <t>2013404</t>
  </si>
  <si>
    <t xml:space="preserve">     宗教事务</t>
  </si>
  <si>
    <t>2013405</t>
  </si>
  <si>
    <t xml:space="preserve">     华侨事务</t>
  </si>
  <si>
    <t>2013450</t>
  </si>
  <si>
    <t>2013499</t>
  </si>
  <si>
    <t xml:space="preserve">     其他统战事务支出</t>
  </si>
  <si>
    <t>20135</t>
  </si>
  <si>
    <t xml:space="preserve">   对外联络事务</t>
  </si>
  <si>
    <t>2013501</t>
  </si>
  <si>
    <t>2013502</t>
  </si>
  <si>
    <t>2013503</t>
  </si>
  <si>
    <t>2013550</t>
  </si>
  <si>
    <t>2013599</t>
  </si>
  <si>
    <t xml:space="preserve">     其他对外联络事务支出</t>
  </si>
  <si>
    <t>20136</t>
  </si>
  <si>
    <t xml:space="preserve">   其他共产党事务支出</t>
  </si>
  <si>
    <t>2013601</t>
  </si>
  <si>
    <t>2013602</t>
  </si>
  <si>
    <t>2013603</t>
  </si>
  <si>
    <t>2013650</t>
  </si>
  <si>
    <t>2013699</t>
  </si>
  <si>
    <t xml:space="preserve">     其他共产党事务支出</t>
  </si>
  <si>
    <t>20137</t>
  </si>
  <si>
    <t xml:space="preserve">   网信事务</t>
  </si>
  <si>
    <t>2013701</t>
  </si>
  <si>
    <t>2013702</t>
  </si>
  <si>
    <t>2013703</t>
  </si>
  <si>
    <t>2013704</t>
  </si>
  <si>
    <t xml:space="preserve">     信息安全事务</t>
  </si>
  <si>
    <t>2013750</t>
  </si>
  <si>
    <t>2013799</t>
  </si>
  <si>
    <t xml:space="preserve">     其他网信事务支出</t>
  </si>
  <si>
    <t>20138</t>
  </si>
  <si>
    <t xml:space="preserve">   市场监督管理事务</t>
  </si>
  <si>
    <t>2013801</t>
  </si>
  <si>
    <t>2013802</t>
  </si>
  <si>
    <t>2013803</t>
  </si>
  <si>
    <t>2013804</t>
  </si>
  <si>
    <t xml:space="preserve">     市场主体管理</t>
  </si>
  <si>
    <t>2013805</t>
  </si>
  <si>
    <t xml:space="preserve">     市场秩序执法</t>
  </si>
  <si>
    <t>2013808</t>
  </si>
  <si>
    <t>2013810</t>
  </si>
  <si>
    <t xml:space="preserve">     质量基础</t>
  </si>
  <si>
    <t>2013812</t>
  </si>
  <si>
    <t xml:space="preserve">     药品事务</t>
  </si>
  <si>
    <t>2013813</t>
  </si>
  <si>
    <t xml:space="preserve">     医疗器械事务</t>
  </si>
  <si>
    <t>2013814</t>
  </si>
  <si>
    <t xml:space="preserve">     化妆品事务</t>
  </si>
  <si>
    <t>2013815</t>
  </si>
  <si>
    <t xml:space="preserve">     质量安全监管</t>
  </si>
  <si>
    <t>2013816</t>
  </si>
  <si>
    <t xml:space="preserve">     食品安全监管</t>
  </si>
  <si>
    <t>2013850</t>
  </si>
  <si>
    <t>2013899</t>
  </si>
  <si>
    <t xml:space="preserve">     其他市场监督管理事务</t>
  </si>
  <si>
    <t>20199</t>
  </si>
  <si>
    <t xml:space="preserve">   其他一般公共服务支出</t>
  </si>
  <si>
    <t>2019901</t>
  </si>
  <si>
    <t xml:space="preserve">     国家赔偿费用支出</t>
  </si>
  <si>
    <t>2019999</t>
  </si>
  <si>
    <t xml:space="preserve">     其他一般公共服务支出</t>
  </si>
  <si>
    <t>201A</t>
  </si>
  <si>
    <t>省对下专项转移支付补助</t>
  </si>
  <si>
    <t>20205</t>
  </si>
  <si>
    <t xml:space="preserve">   对外合作与交流</t>
  </si>
  <si>
    <t>20299</t>
  </si>
  <si>
    <t xml:space="preserve">   其他外交支出</t>
  </si>
  <si>
    <t>20301</t>
  </si>
  <si>
    <t xml:space="preserve">   现役部队</t>
  </si>
  <si>
    <t>2030101</t>
  </si>
  <si>
    <t xml:space="preserve">     现役部队</t>
  </si>
  <si>
    <t>20304</t>
  </si>
  <si>
    <t xml:space="preserve">   国防科研事业</t>
  </si>
  <si>
    <t>2030401</t>
  </si>
  <si>
    <t xml:space="preserve">     国防科研事业</t>
  </si>
  <si>
    <t>20305</t>
  </si>
  <si>
    <t xml:space="preserve">   专项工程</t>
  </si>
  <si>
    <t>2030501</t>
  </si>
  <si>
    <t xml:space="preserve">     专项工程</t>
  </si>
  <si>
    <t>20306</t>
  </si>
  <si>
    <t xml:space="preserve">   国防动员</t>
  </si>
  <si>
    <t>2030601</t>
  </si>
  <si>
    <t xml:space="preserve">     兵役征集</t>
  </si>
  <si>
    <t>2030602</t>
  </si>
  <si>
    <t xml:space="preserve">     经济动员</t>
  </si>
  <si>
    <t>2030603</t>
  </si>
  <si>
    <t xml:space="preserve">     人民防空</t>
  </si>
  <si>
    <t>2030604</t>
  </si>
  <si>
    <t xml:space="preserve">     交通战备</t>
  </si>
  <si>
    <t>2030605</t>
  </si>
  <si>
    <t xml:space="preserve">     国防教育</t>
  </si>
  <si>
    <t>2030606</t>
  </si>
  <si>
    <t xml:space="preserve">     预备役部队</t>
  </si>
  <si>
    <t>2030607</t>
  </si>
  <si>
    <t xml:space="preserve">     民兵</t>
  </si>
  <si>
    <t>2030608</t>
  </si>
  <si>
    <t xml:space="preserve">     边海防</t>
  </si>
  <si>
    <t>2030699</t>
  </si>
  <si>
    <t xml:space="preserve">     其他国防动员支出</t>
  </si>
  <si>
    <t>20399</t>
  </si>
  <si>
    <t xml:space="preserve">   其他国防支出</t>
  </si>
  <si>
    <t>2039999</t>
  </si>
  <si>
    <t xml:space="preserve">     其他国防支出</t>
  </si>
  <si>
    <t>203A</t>
  </si>
  <si>
    <t>20401</t>
  </si>
  <si>
    <t xml:space="preserve">   武装警察部队</t>
  </si>
  <si>
    <t>2040101</t>
  </si>
  <si>
    <t xml:space="preserve">     武装警察部队</t>
  </si>
  <si>
    <t>2040199</t>
  </si>
  <si>
    <t xml:space="preserve">     其他武装警察部队支出</t>
  </si>
  <si>
    <t>20402</t>
  </si>
  <si>
    <t xml:space="preserve">   公安</t>
  </si>
  <si>
    <t>2040201</t>
  </si>
  <si>
    <t>2040202</t>
  </si>
  <si>
    <t>2040203</t>
  </si>
  <si>
    <t>2040219</t>
  </si>
  <si>
    <t>2040220</t>
  </si>
  <si>
    <t xml:space="preserve">     执法办案</t>
  </si>
  <si>
    <t>2040221</t>
  </si>
  <si>
    <t xml:space="preserve">     特别业务</t>
  </si>
  <si>
    <t>2040222</t>
  </si>
  <si>
    <t xml:space="preserve">     特勤业务</t>
  </si>
  <si>
    <t>2040223</t>
  </si>
  <si>
    <t xml:space="preserve">     移民事务</t>
  </si>
  <si>
    <t>2040250</t>
  </si>
  <si>
    <t>2040299</t>
  </si>
  <si>
    <t xml:space="preserve">     其他公安支出</t>
  </si>
  <si>
    <t>20403</t>
  </si>
  <si>
    <t xml:space="preserve">   国家安全</t>
  </si>
  <si>
    <t>2040301</t>
  </si>
  <si>
    <t>2040302</t>
  </si>
  <si>
    <t>2040303</t>
  </si>
  <si>
    <t>2040304</t>
  </si>
  <si>
    <t xml:space="preserve">     安全业务</t>
  </si>
  <si>
    <t>2040350</t>
  </si>
  <si>
    <t>2040399</t>
  </si>
  <si>
    <t xml:space="preserve">     其他国家安全支出</t>
  </si>
  <si>
    <t>20404</t>
  </si>
  <si>
    <t xml:space="preserve">   检察</t>
  </si>
  <si>
    <t>2040401</t>
  </si>
  <si>
    <t>2040402</t>
  </si>
  <si>
    <t>2040403</t>
  </si>
  <si>
    <t>2040409</t>
  </si>
  <si>
    <t xml:space="preserve">     “两房”建设</t>
  </si>
  <si>
    <t>2040410</t>
  </si>
  <si>
    <t xml:space="preserve">     检察监督</t>
  </si>
  <si>
    <t>2040450</t>
  </si>
  <si>
    <t>2040499</t>
  </si>
  <si>
    <t xml:space="preserve">     其他检察支出</t>
  </si>
  <si>
    <t>20405</t>
  </si>
  <si>
    <t xml:space="preserve">   法院</t>
  </si>
  <si>
    <t>2040501</t>
  </si>
  <si>
    <t>2040502</t>
  </si>
  <si>
    <t>2040503</t>
  </si>
  <si>
    <t>2040504</t>
  </si>
  <si>
    <t xml:space="preserve">     案件审判</t>
  </si>
  <si>
    <t>2040505</t>
  </si>
  <si>
    <t xml:space="preserve">     案件执行</t>
  </si>
  <si>
    <t>2040506</t>
  </si>
  <si>
    <t xml:space="preserve">     “两庭”建设</t>
  </si>
  <si>
    <t>2040550</t>
  </si>
  <si>
    <t>2040599</t>
  </si>
  <si>
    <t xml:space="preserve">     其他法院支出</t>
  </si>
  <si>
    <t>20406</t>
  </si>
  <si>
    <t xml:space="preserve">   司法</t>
  </si>
  <si>
    <t>2040601</t>
  </si>
  <si>
    <t>2040602</t>
  </si>
  <si>
    <t>2040603</t>
  </si>
  <si>
    <t>2040604</t>
  </si>
  <si>
    <t xml:space="preserve">     基层司法业务</t>
  </si>
  <si>
    <t>2040605</t>
  </si>
  <si>
    <t xml:space="preserve">     普法宣传</t>
  </si>
  <si>
    <t>2040606</t>
  </si>
  <si>
    <t xml:space="preserve">     律师管理</t>
  </si>
  <si>
    <t>2040607</t>
  </si>
  <si>
    <t xml:space="preserve">     公共法律服务</t>
  </si>
  <si>
    <t>2040608</t>
  </si>
  <si>
    <t xml:space="preserve">     国家统一法律职业资格考试</t>
  </si>
  <si>
    <t>2040609</t>
  </si>
  <si>
    <t xml:space="preserve">     仲裁</t>
  </si>
  <si>
    <t>2040610</t>
  </si>
  <si>
    <t xml:space="preserve">     社区矫正</t>
  </si>
  <si>
    <t>2040611</t>
  </si>
  <si>
    <t xml:space="preserve">     司法鉴定</t>
  </si>
  <si>
    <t>2040612</t>
  </si>
  <si>
    <t xml:space="preserve">     法制建设</t>
  </si>
  <si>
    <t>2040613</t>
  </si>
  <si>
    <t>2040650</t>
  </si>
  <si>
    <t>2040699</t>
  </si>
  <si>
    <t xml:space="preserve">     其他司法支出</t>
  </si>
  <si>
    <t>20407</t>
  </si>
  <si>
    <t xml:space="preserve">   监狱</t>
  </si>
  <si>
    <t>2040701</t>
  </si>
  <si>
    <t>2040702</t>
  </si>
  <si>
    <t>2040703</t>
  </si>
  <si>
    <t>2040704</t>
  </si>
  <si>
    <t xml:space="preserve">     犯人生活</t>
  </si>
  <si>
    <t>2040705</t>
  </si>
  <si>
    <t xml:space="preserve">     犯人改造</t>
  </si>
  <si>
    <t>2040706</t>
  </si>
  <si>
    <t xml:space="preserve">     狱政设施建设</t>
  </si>
  <si>
    <t>2040707</t>
  </si>
  <si>
    <t>2040750</t>
  </si>
  <si>
    <t>2040799</t>
  </si>
  <si>
    <t xml:space="preserve">     其他监狱支出</t>
  </si>
  <si>
    <t>20408</t>
  </si>
  <si>
    <t xml:space="preserve">   强制隔离戒毒</t>
  </si>
  <si>
    <t>2040801</t>
  </si>
  <si>
    <t>2040802</t>
  </si>
  <si>
    <t>2040803</t>
  </si>
  <si>
    <t>2040804</t>
  </si>
  <si>
    <t xml:space="preserve">     强制隔离戒毒人员生活</t>
  </si>
  <si>
    <t>2040805</t>
  </si>
  <si>
    <t xml:space="preserve">     强制隔离戒毒人员教育</t>
  </si>
  <si>
    <t>2040806</t>
  </si>
  <si>
    <t xml:space="preserve">     所政设施建设</t>
  </si>
  <si>
    <t>2040807</t>
  </si>
  <si>
    <t>2040850</t>
  </si>
  <si>
    <t>2040899</t>
  </si>
  <si>
    <t xml:space="preserve">     其他强制隔离戒毒支出</t>
  </si>
  <si>
    <t>20409</t>
  </si>
  <si>
    <t xml:space="preserve">   国家保密</t>
  </si>
  <si>
    <t>2040901</t>
  </si>
  <si>
    <t>2040902</t>
  </si>
  <si>
    <t>2040903</t>
  </si>
  <si>
    <t>2040904</t>
  </si>
  <si>
    <t xml:space="preserve">     保密技术</t>
  </si>
  <si>
    <t>2040905</t>
  </si>
  <si>
    <t xml:space="preserve">     保密管理</t>
  </si>
  <si>
    <t>2040950</t>
  </si>
  <si>
    <t>2040999</t>
  </si>
  <si>
    <t xml:space="preserve">     其他国家保密支出</t>
  </si>
  <si>
    <t>20410</t>
  </si>
  <si>
    <t xml:space="preserve">   缉私警察</t>
  </si>
  <si>
    <t>2041001</t>
  </si>
  <si>
    <t>2041002</t>
  </si>
  <si>
    <t>2041006</t>
  </si>
  <si>
    <t>2041007</t>
  </si>
  <si>
    <t xml:space="preserve">     缉私业务</t>
  </si>
  <si>
    <t>2041099</t>
  </si>
  <si>
    <t xml:space="preserve">     其他缉私警察支出</t>
  </si>
  <si>
    <t>20499</t>
  </si>
  <si>
    <t xml:space="preserve">   其他公共安全支出</t>
  </si>
  <si>
    <t xml:space="preserve">     国家司法救助支出</t>
  </si>
  <si>
    <t>2049999</t>
  </si>
  <si>
    <t xml:space="preserve">     其他公共安全支出</t>
  </si>
  <si>
    <t>204A</t>
  </si>
  <si>
    <t>204B</t>
  </si>
  <si>
    <t>省对下一般性转移支付补助</t>
  </si>
  <si>
    <t>20501</t>
  </si>
  <si>
    <t xml:space="preserve">   教育管理事务</t>
  </si>
  <si>
    <t>2050101</t>
  </si>
  <si>
    <t>2050102</t>
  </si>
  <si>
    <t>2050103</t>
  </si>
  <si>
    <t>2050199</t>
  </si>
  <si>
    <t xml:space="preserve">     其他教育管理事务支出</t>
  </si>
  <si>
    <t>20502</t>
  </si>
  <si>
    <t xml:space="preserve">   普通教育</t>
  </si>
  <si>
    <t>2050201</t>
  </si>
  <si>
    <t xml:space="preserve">     学前教育</t>
  </si>
  <si>
    <t>2050202</t>
  </si>
  <si>
    <t xml:space="preserve">     小学教育</t>
  </si>
  <si>
    <t>2050203</t>
  </si>
  <si>
    <t xml:space="preserve">     初中教育</t>
  </si>
  <si>
    <t>2050204</t>
  </si>
  <si>
    <t xml:space="preserve">     高中教育</t>
  </si>
  <si>
    <t>2050205</t>
  </si>
  <si>
    <t xml:space="preserve">     高等教育</t>
  </si>
  <si>
    <t>2050206</t>
  </si>
  <si>
    <t xml:space="preserve">     化解农村义务教育债务支出</t>
  </si>
  <si>
    <t>2050207</t>
  </si>
  <si>
    <t xml:space="preserve">     化解普通高中债务支出</t>
  </si>
  <si>
    <t>2050299</t>
  </si>
  <si>
    <t xml:space="preserve">     其他普通教育支出</t>
  </si>
  <si>
    <t>20503</t>
  </si>
  <si>
    <t xml:space="preserve">   职业教育</t>
  </si>
  <si>
    <t>2050301</t>
  </si>
  <si>
    <t xml:space="preserve">     初等职业教育</t>
  </si>
  <si>
    <t>2050302</t>
  </si>
  <si>
    <t xml:space="preserve">     中等职业教育</t>
  </si>
  <si>
    <t>2050303</t>
  </si>
  <si>
    <t xml:space="preserve">     技校教育</t>
  </si>
  <si>
    <t>2050305</t>
  </si>
  <si>
    <t xml:space="preserve">     高等职业教育</t>
  </si>
  <si>
    <t>2050399</t>
  </si>
  <si>
    <t xml:space="preserve">     其他职业教育支出</t>
  </si>
  <si>
    <t>20504</t>
  </si>
  <si>
    <t xml:space="preserve">   成人教育</t>
  </si>
  <si>
    <t>2050401</t>
  </si>
  <si>
    <t xml:space="preserve">     成人初等教育</t>
  </si>
  <si>
    <t>2050402</t>
  </si>
  <si>
    <t xml:space="preserve">     成人中等教育</t>
  </si>
  <si>
    <t>2050403</t>
  </si>
  <si>
    <t xml:space="preserve">     成人高等教育</t>
  </si>
  <si>
    <t>2050404</t>
  </si>
  <si>
    <t xml:space="preserve">     成人广播电视教育</t>
  </si>
  <si>
    <t>2050499</t>
  </si>
  <si>
    <t xml:space="preserve">     其他成人教育支出</t>
  </si>
  <si>
    <t>20505</t>
  </si>
  <si>
    <t xml:space="preserve">   广播电视教育</t>
  </si>
  <si>
    <t>2050501</t>
  </si>
  <si>
    <t xml:space="preserve">     广播电视学校</t>
  </si>
  <si>
    <t>2050502</t>
  </si>
  <si>
    <t xml:space="preserve">     教育电视台</t>
  </si>
  <si>
    <t>2050599</t>
  </si>
  <si>
    <t xml:space="preserve">     其他广播电视教育支出</t>
  </si>
  <si>
    <t>20506</t>
  </si>
  <si>
    <t xml:space="preserve">   留学教育</t>
  </si>
  <si>
    <t>2050601</t>
  </si>
  <si>
    <t xml:space="preserve">     出国留学教育</t>
  </si>
  <si>
    <t>2050602</t>
  </si>
  <si>
    <t xml:space="preserve">     来华留学教育</t>
  </si>
  <si>
    <t>2050699</t>
  </si>
  <si>
    <t xml:space="preserve">     其他留学教育支出</t>
  </si>
  <si>
    <t>20507</t>
  </si>
  <si>
    <t xml:space="preserve">   特殊教育</t>
  </si>
  <si>
    <t>2050701</t>
  </si>
  <si>
    <t xml:space="preserve">     特殊学校教育</t>
  </si>
  <si>
    <t>2050702</t>
  </si>
  <si>
    <t xml:space="preserve">     工读学校教育</t>
  </si>
  <si>
    <t>2050799</t>
  </si>
  <si>
    <t xml:space="preserve">     其他特殊教育支出</t>
  </si>
  <si>
    <t>20508</t>
  </si>
  <si>
    <t xml:space="preserve">   进修及培训</t>
  </si>
  <si>
    <t>2050801</t>
  </si>
  <si>
    <t xml:space="preserve">     教师进修</t>
  </si>
  <si>
    <t>2050802</t>
  </si>
  <si>
    <t xml:space="preserve">     干部教育</t>
  </si>
  <si>
    <t>2050803</t>
  </si>
  <si>
    <t xml:space="preserve">     培训支出</t>
  </si>
  <si>
    <t>2050804</t>
  </si>
  <si>
    <t xml:space="preserve">     退役士兵能力提升</t>
  </si>
  <si>
    <t>2050899</t>
  </si>
  <si>
    <t xml:space="preserve">     其他进修及培训</t>
  </si>
  <si>
    <t>20509</t>
  </si>
  <si>
    <t xml:space="preserve">   教育费附加安排的支出</t>
  </si>
  <si>
    <t>2050901</t>
  </si>
  <si>
    <t xml:space="preserve">     农村中小学校舍建设</t>
  </si>
  <si>
    <t>2050902</t>
  </si>
  <si>
    <t xml:space="preserve">     农村中小学教学设施</t>
  </si>
  <si>
    <t>2050903</t>
  </si>
  <si>
    <t xml:space="preserve">     城市中小学校舍建设</t>
  </si>
  <si>
    <t>2050904</t>
  </si>
  <si>
    <t xml:space="preserve">     城市中小学教学设施</t>
  </si>
  <si>
    <t>2050905</t>
  </si>
  <si>
    <t xml:space="preserve">     中等职业学校教学设施</t>
  </si>
  <si>
    <t>2050999</t>
  </si>
  <si>
    <t xml:space="preserve">     其他教育费附加安排的支出</t>
  </si>
  <si>
    <t>20599</t>
  </si>
  <si>
    <t xml:space="preserve">   其他教育支出</t>
  </si>
  <si>
    <t xml:space="preserve">      其他教育支出</t>
  </si>
  <si>
    <t>205A</t>
  </si>
  <si>
    <t>205B</t>
  </si>
  <si>
    <t>省对下一般性转移支付补助（义务教育）</t>
  </si>
  <si>
    <t>20601</t>
  </si>
  <si>
    <t xml:space="preserve">   科学技术管理事务</t>
  </si>
  <si>
    <t>2060101</t>
  </si>
  <si>
    <t>2060102</t>
  </si>
  <si>
    <t>2060103</t>
  </si>
  <si>
    <t>2060199</t>
  </si>
  <si>
    <t xml:space="preserve">     其他科学技术管理事务支出</t>
  </si>
  <si>
    <t>20602</t>
  </si>
  <si>
    <t xml:space="preserve">   基础研究</t>
  </si>
  <si>
    <t>2060201</t>
  </si>
  <si>
    <t xml:space="preserve">     机构运行</t>
  </si>
  <si>
    <t>2060203</t>
  </si>
  <si>
    <t xml:space="preserve">     自然科学基金</t>
  </si>
  <si>
    <t>2060204</t>
  </si>
  <si>
    <t xml:space="preserve">     重点实验室及相关设施</t>
  </si>
  <si>
    <t>2060205</t>
  </si>
  <si>
    <t xml:space="preserve">     重大科学工程</t>
  </si>
  <si>
    <t>2060206</t>
  </si>
  <si>
    <t xml:space="preserve">     专项基础科研</t>
  </si>
  <si>
    <t>2060207</t>
  </si>
  <si>
    <t xml:space="preserve">     专项技术基础</t>
  </si>
  <si>
    <t xml:space="preserve">     科技人才队伍建设</t>
  </si>
  <si>
    <t>2060299</t>
  </si>
  <si>
    <t xml:space="preserve">     其他基础研究支出</t>
  </si>
  <si>
    <t>20603</t>
  </si>
  <si>
    <t xml:space="preserve">   应用研究</t>
  </si>
  <si>
    <t>2060301</t>
  </si>
  <si>
    <t>2060302</t>
  </si>
  <si>
    <t xml:space="preserve">     社会公益研究</t>
  </si>
  <si>
    <t>2060303</t>
  </si>
  <si>
    <t xml:space="preserve">     高技术研究</t>
  </si>
  <si>
    <t>2060304</t>
  </si>
  <si>
    <t xml:space="preserve">     专项科研试制</t>
  </si>
  <si>
    <t>2060399</t>
  </si>
  <si>
    <t xml:space="preserve">     其他应用研究支出</t>
  </si>
  <si>
    <t>20604</t>
  </si>
  <si>
    <t xml:space="preserve">   技术研究与开发</t>
  </si>
  <si>
    <t>2060401</t>
  </si>
  <si>
    <t>2060404</t>
  </si>
  <si>
    <t xml:space="preserve">     科技成果转化与扩散</t>
  </si>
  <si>
    <t xml:space="preserve">     共性技术研究与开发</t>
  </si>
  <si>
    <t>2060499</t>
  </si>
  <si>
    <t xml:space="preserve">     其他技术研究与开发支出</t>
  </si>
  <si>
    <t>20605</t>
  </si>
  <si>
    <t xml:space="preserve">   科技条件与服务</t>
  </si>
  <si>
    <t>2060501</t>
  </si>
  <si>
    <t>2060502</t>
  </si>
  <si>
    <t xml:space="preserve">     技术创新服务体系</t>
  </si>
  <si>
    <t>2060503</t>
  </si>
  <si>
    <t xml:space="preserve">     科技条件专项</t>
  </si>
  <si>
    <t>2060599</t>
  </si>
  <si>
    <t xml:space="preserve">     其他科技条件与服务支出</t>
  </si>
  <si>
    <t>20606</t>
  </si>
  <si>
    <t xml:space="preserve">   社会科学</t>
  </si>
  <si>
    <t>2060601</t>
  </si>
  <si>
    <t xml:space="preserve">     社会科学研究机构</t>
  </si>
  <si>
    <t>2060602</t>
  </si>
  <si>
    <t xml:space="preserve">     社会科学研究</t>
  </si>
  <si>
    <t>2060603</t>
  </si>
  <si>
    <t xml:space="preserve">     社科基金支出</t>
  </si>
  <si>
    <t>2060699</t>
  </si>
  <si>
    <t xml:space="preserve">     其他社会科学支出</t>
  </si>
  <si>
    <t>20607</t>
  </si>
  <si>
    <t xml:space="preserve">   科学技术普及</t>
  </si>
  <si>
    <t>2060701</t>
  </si>
  <si>
    <t>2060702</t>
  </si>
  <si>
    <t xml:space="preserve">     科普活动</t>
  </si>
  <si>
    <t>2060703</t>
  </si>
  <si>
    <t xml:space="preserve">     青少年科技活动</t>
  </si>
  <si>
    <t>2060704</t>
  </si>
  <si>
    <t xml:space="preserve">     学术交流活动</t>
  </si>
  <si>
    <t>2060705</t>
  </si>
  <si>
    <t xml:space="preserve">     科技馆站</t>
  </si>
  <si>
    <t>2060799</t>
  </si>
  <si>
    <t xml:space="preserve">     其他科学技术普及支出</t>
  </si>
  <si>
    <t>20608</t>
  </si>
  <si>
    <t xml:space="preserve">   科技交流与合作</t>
  </si>
  <si>
    <t>2060801</t>
  </si>
  <si>
    <t xml:space="preserve">     国际交流与合作</t>
  </si>
  <si>
    <t>2060802</t>
  </si>
  <si>
    <t xml:space="preserve">     重大科技合作项目</t>
  </si>
  <si>
    <t>2060899</t>
  </si>
  <si>
    <t xml:space="preserve">     其他科技交流与合作支出</t>
  </si>
  <si>
    <t>20609</t>
  </si>
  <si>
    <t xml:space="preserve">   科技重大项目</t>
  </si>
  <si>
    <t>2060901</t>
  </si>
  <si>
    <t xml:space="preserve">     科技重大专项</t>
  </si>
  <si>
    <t>2060902</t>
  </si>
  <si>
    <t xml:space="preserve">     重点研发计划</t>
  </si>
  <si>
    <t>2060999</t>
  </si>
  <si>
    <t xml:space="preserve">     其他科技重大项目</t>
  </si>
  <si>
    <t>20699</t>
  </si>
  <si>
    <t xml:space="preserve">   其他科学技术支出</t>
  </si>
  <si>
    <t>2069901</t>
  </si>
  <si>
    <t xml:space="preserve">     科技奖励</t>
  </si>
  <si>
    <t>2069902</t>
  </si>
  <si>
    <t xml:space="preserve">     核应急</t>
  </si>
  <si>
    <t>2069903</t>
  </si>
  <si>
    <t xml:space="preserve">     转制科研机构</t>
  </si>
  <si>
    <t>2069999</t>
  </si>
  <si>
    <t xml:space="preserve">     其他科学技术支出</t>
  </si>
  <si>
    <t>206A</t>
  </si>
  <si>
    <t>20701</t>
  </si>
  <si>
    <t xml:space="preserve">   文化和旅游</t>
  </si>
  <si>
    <t>2070101</t>
  </si>
  <si>
    <t>2070102</t>
  </si>
  <si>
    <t>2070103</t>
  </si>
  <si>
    <t>2070104</t>
  </si>
  <si>
    <t xml:space="preserve">     图书馆</t>
  </si>
  <si>
    <t>2070105</t>
  </si>
  <si>
    <t xml:space="preserve">     文化展示及纪念机构</t>
  </si>
  <si>
    <t>2070106</t>
  </si>
  <si>
    <t xml:space="preserve">     艺术表演场所</t>
  </si>
  <si>
    <t>2070107</t>
  </si>
  <si>
    <t xml:space="preserve">     艺术表演团体</t>
  </si>
  <si>
    <t>2070108</t>
  </si>
  <si>
    <t xml:space="preserve">     文化活动</t>
  </si>
  <si>
    <t>2070109</t>
  </si>
  <si>
    <t xml:space="preserve">     群众文化</t>
  </si>
  <si>
    <t>2070110</t>
  </si>
  <si>
    <t xml:space="preserve">     文化和旅游交流与合作</t>
  </si>
  <si>
    <t>2070111</t>
  </si>
  <si>
    <t xml:space="preserve">     文化创作与保护</t>
  </si>
  <si>
    <t>2070112</t>
  </si>
  <si>
    <t xml:space="preserve">     文化和旅游市场管理</t>
  </si>
  <si>
    <t>2070113</t>
  </si>
  <si>
    <t xml:space="preserve">     旅游宣传</t>
  </si>
  <si>
    <t>2070114</t>
  </si>
  <si>
    <t xml:space="preserve">     文化和旅游管理事务</t>
  </si>
  <si>
    <t>2070199</t>
  </si>
  <si>
    <t xml:space="preserve">     其他文化和旅游支出</t>
  </si>
  <si>
    <t>20702</t>
  </si>
  <si>
    <t xml:space="preserve">   文物</t>
  </si>
  <si>
    <t>2070201</t>
  </si>
  <si>
    <t>2070202</t>
  </si>
  <si>
    <t>2070203</t>
  </si>
  <si>
    <t>2070204</t>
  </si>
  <si>
    <t xml:space="preserve">     文物保护</t>
  </si>
  <si>
    <t>2070205</t>
  </si>
  <si>
    <t xml:space="preserve">     博物馆</t>
  </si>
  <si>
    <t>2070206</t>
  </si>
  <si>
    <t xml:space="preserve">     历史名城与古迹</t>
  </si>
  <si>
    <t>2070299</t>
  </si>
  <si>
    <t xml:space="preserve">     其他文物支出</t>
  </si>
  <si>
    <t>20703</t>
  </si>
  <si>
    <t xml:space="preserve">   体育</t>
  </si>
  <si>
    <t>2070301</t>
  </si>
  <si>
    <t>2070302</t>
  </si>
  <si>
    <t>2070303</t>
  </si>
  <si>
    <t>2070304</t>
  </si>
  <si>
    <t xml:space="preserve">     运动项目管理</t>
  </si>
  <si>
    <t>2070305</t>
  </si>
  <si>
    <t xml:space="preserve">     体育竞赛</t>
  </si>
  <si>
    <t>2070306</t>
  </si>
  <si>
    <t xml:space="preserve">     体育训练</t>
  </si>
  <si>
    <t>2070307</t>
  </si>
  <si>
    <t xml:space="preserve">     体育场馆</t>
  </si>
  <si>
    <t>2070308</t>
  </si>
  <si>
    <t xml:space="preserve">     群众体育</t>
  </si>
  <si>
    <t>2070309</t>
  </si>
  <si>
    <t xml:space="preserve">     体育交流与合作</t>
  </si>
  <si>
    <t>2070399</t>
  </si>
  <si>
    <t xml:space="preserve">     其他体育支出</t>
  </si>
  <si>
    <t>20706</t>
  </si>
  <si>
    <t xml:space="preserve">   新闻出版电影</t>
  </si>
  <si>
    <t>2070601</t>
  </si>
  <si>
    <t>2070602</t>
  </si>
  <si>
    <t>2070603</t>
  </si>
  <si>
    <t>2070604</t>
  </si>
  <si>
    <t xml:space="preserve">     新闻通讯</t>
  </si>
  <si>
    <t>2070605</t>
  </si>
  <si>
    <t xml:space="preserve">     出版发行</t>
  </si>
  <si>
    <t>2070606</t>
  </si>
  <si>
    <t xml:space="preserve">     版权管理</t>
  </si>
  <si>
    <t>2070607</t>
  </si>
  <si>
    <t xml:space="preserve">     电影</t>
  </si>
  <si>
    <t>2070699</t>
  </si>
  <si>
    <t xml:space="preserve">     其他新闻出版电影支出</t>
  </si>
  <si>
    <t>20708</t>
  </si>
  <si>
    <t xml:space="preserve">   广播电视</t>
  </si>
  <si>
    <t>2070801</t>
  </si>
  <si>
    <t>2070802</t>
  </si>
  <si>
    <t>2070803</t>
  </si>
  <si>
    <t>2070804</t>
  </si>
  <si>
    <t xml:space="preserve">     广播</t>
  </si>
  <si>
    <t>2070805</t>
  </si>
  <si>
    <t xml:space="preserve">     电视</t>
  </si>
  <si>
    <t>2070806</t>
  </si>
  <si>
    <t xml:space="preserve">     监测监管</t>
  </si>
  <si>
    <t>2070807</t>
  </si>
  <si>
    <t xml:space="preserve">     传输发射</t>
  </si>
  <si>
    <t>2070808</t>
  </si>
  <si>
    <t xml:space="preserve">     广播电视事务</t>
  </si>
  <si>
    <t>2070899</t>
  </si>
  <si>
    <t xml:space="preserve">     其他广播电视支出</t>
  </si>
  <si>
    <t>20799</t>
  </si>
  <si>
    <t xml:space="preserve">   其他文化旅游体育与传媒支出</t>
  </si>
  <si>
    <t>2079902</t>
  </si>
  <si>
    <t xml:space="preserve">     宣传文化发展专项支出</t>
  </si>
  <si>
    <t>2079903</t>
  </si>
  <si>
    <t xml:space="preserve">     文化产业发展专项支出</t>
  </si>
  <si>
    <t>2079999</t>
  </si>
  <si>
    <t xml:space="preserve">     其他文化旅游体育与传媒支出</t>
  </si>
  <si>
    <t>207A</t>
  </si>
  <si>
    <t>20801</t>
  </si>
  <si>
    <t xml:space="preserve">   人力资源和社会保障管理事务</t>
  </si>
  <si>
    <t>2080101</t>
  </si>
  <si>
    <t>2080102</t>
  </si>
  <si>
    <t>2080103</t>
  </si>
  <si>
    <t>2080104</t>
  </si>
  <si>
    <t xml:space="preserve">     综合业务管理</t>
  </si>
  <si>
    <t>2080105</t>
  </si>
  <si>
    <t xml:space="preserve">     劳动保障监察</t>
  </si>
  <si>
    <t>2080106</t>
  </si>
  <si>
    <t xml:space="preserve">     就业管理事务</t>
  </si>
  <si>
    <t>2080107</t>
  </si>
  <si>
    <t xml:space="preserve">     社会保险业务管理事务</t>
  </si>
  <si>
    <t>2080108</t>
  </si>
  <si>
    <t>2080109</t>
  </si>
  <si>
    <t xml:space="preserve">     社会保险经办机构</t>
  </si>
  <si>
    <t>2080110</t>
  </si>
  <si>
    <t xml:space="preserve">     劳动关系和维权</t>
  </si>
  <si>
    <t>2080111</t>
  </si>
  <si>
    <t xml:space="preserve">     公共就业服务和职业技能鉴定机构</t>
  </si>
  <si>
    <t>2080112</t>
  </si>
  <si>
    <t xml:space="preserve">     劳动人事争议调解仲裁</t>
  </si>
  <si>
    <t>2080199</t>
  </si>
  <si>
    <t xml:space="preserve">     其他人力资源和社会保障管理事务支出</t>
  </si>
  <si>
    <t>20802</t>
  </si>
  <si>
    <t xml:space="preserve">   民政管理事务</t>
  </si>
  <si>
    <t>2080201</t>
  </si>
  <si>
    <t>2080202</t>
  </si>
  <si>
    <t>2080203</t>
  </si>
  <si>
    <t>2080206</t>
  </si>
  <si>
    <t xml:space="preserve">     社会组织管理</t>
  </si>
  <si>
    <t>2080207</t>
  </si>
  <si>
    <t xml:space="preserve">     行政区划和地名管理</t>
  </si>
  <si>
    <t>2080208</t>
  </si>
  <si>
    <t xml:space="preserve">     基层政权建设和社区治理</t>
  </si>
  <si>
    <t>2080299</t>
  </si>
  <si>
    <t xml:space="preserve">     其他民政管理事务支出</t>
  </si>
  <si>
    <t>20804</t>
  </si>
  <si>
    <t xml:space="preserve">   补充全国社会保障基金</t>
  </si>
  <si>
    <t>2080402</t>
  </si>
  <si>
    <t xml:space="preserve">     用一般公共预算补充基金</t>
  </si>
  <si>
    <t>20805</t>
  </si>
  <si>
    <t xml:space="preserve">   行政事业单位养老支出</t>
  </si>
  <si>
    <t>2080501</t>
  </si>
  <si>
    <t xml:space="preserve">     行政单位离退休</t>
  </si>
  <si>
    <t>2080502</t>
  </si>
  <si>
    <t xml:space="preserve">     事业单位离退休</t>
  </si>
  <si>
    <t>2080503</t>
  </si>
  <si>
    <t xml:space="preserve">     离退休人员管理机构</t>
  </si>
  <si>
    <t>2080505</t>
  </si>
  <si>
    <t xml:space="preserve">     机关事业单位基本养老保险缴费支出</t>
  </si>
  <si>
    <t>2080506</t>
  </si>
  <si>
    <t xml:space="preserve">     机关事业单位职业年金缴费支出</t>
  </si>
  <si>
    <t>2080507</t>
  </si>
  <si>
    <t xml:space="preserve">     对机关事业单位基本养老保险基金的补助</t>
  </si>
  <si>
    <t xml:space="preserve">     对机关事业单位职业年金的补助</t>
  </si>
  <si>
    <t>2080599</t>
  </si>
  <si>
    <t xml:space="preserve">     其他行政事业单位养老支出</t>
  </si>
  <si>
    <t>20806</t>
  </si>
  <si>
    <t xml:space="preserve">   企业改革补助</t>
  </si>
  <si>
    <t>2080601</t>
  </si>
  <si>
    <t xml:space="preserve">     企业关闭破产补助</t>
  </si>
  <si>
    <t>2080602</t>
  </si>
  <si>
    <t xml:space="preserve">     厂办大集体改革补助</t>
  </si>
  <si>
    <t>2080699</t>
  </si>
  <si>
    <t xml:space="preserve">     其他企业改革发展补助</t>
  </si>
  <si>
    <t>20807</t>
  </si>
  <si>
    <t xml:space="preserve">   就业补助</t>
  </si>
  <si>
    <t>2080701</t>
  </si>
  <si>
    <t xml:space="preserve">     就业创业服务补贴</t>
  </si>
  <si>
    <t>2080702</t>
  </si>
  <si>
    <t xml:space="preserve">     职业培训补贴</t>
  </si>
  <si>
    <t>2080704</t>
  </si>
  <si>
    <t xml:space="preserve">     社会保险补贴</t>
  </si>
  <si>
    <t>2080705</t>
  </si>
  <si>
    <t xml:space="preserve">     公益性岗位补贴</t>
  </si>
  <si>
    <t>2080709</t>
  </si>
  <si>
    <t xml:space="preserve">     职业技能鉴定补贴</t>
  </si>
  <si>
    <t>2080711</t>
  </si>
  <si>
    <t xml:space="preserve">     就业见习补贴</t>
  </si>
  <si>
    <t>2080712</t>
  </si>
  <si>
    <t xml:space="preserve">     高技能人才培养补助</t>
  </si>
  <si>
    <t>2080713</t>
  </si>
  <si>
    <t xml:space="preserve">     促进创业补贴</t>
  </si>
  <si>
    <t>2080799</t>
  </si>
  <si>
    <t xml:space="preserve">     其他就业补助支出</t>
  </si>
  <si>
    <t>20808</t>
  </si>
  <si>
    <t xml:space="preserve">   抚恤</t>
  </si>
  <si>
    <t>2080801</t>
  </si>
  <si>
    <t xml:space="preserve">     死亡抚恤</t>
  </si>
  <si>
    <t>2080802</t>
  </si>
  <si>
    <t xml:space="preserve">     伤残抚恤</t>
  </si>
  <si>
    <t>2080803</t>
  </si>
  <si>
    <t xml:space="preserve">     在乡复员、退伍军人生活补助</t>
  </si>
  <si>
    <t>2080804</t>
  </si>
  <si>
    <t xml:space="preserve">     优抚事业单位支出</t>
  </si>
  <si>
    <t>2080805</t>
  </si>
  <si>
    <t xml:space="preserve">     义务兵优待</t>
  </si>
  <si>
    <t>2080806</t>
  </si>
  <si>
    <t xml:space="preserve">     农村籍退役士兵老年生活补助</t>
  </si>
  <si>
    <t>2080899</t>
  </si>
  <si>
    <t xml:space="preserve">     其他优抚支出</t>
  </si>
  <si>
    <t>20809</t>
  </si>
  <si>
    <t xml:space="preserve">   退役安置</t>
  </si>
  <si>
    <t>2080901</t>
  </si>
  <si>
    <t xml:space="preserve">     退役士兵安置</t>
  </si>
  <si>
    <t>2080902</t>
  </si>
  <si>
    <t xml:space="preserve">     军队移交政府的离退休人员安置</t>
  </si>
  <si>
    <t>2080903</t>
  </si>
  <si>
    <t xml:space="preserve">     军队移交政府离退休干部管理机构</t>
  </si>
  <si>
    <t>2080904</t>
  </si>
  <si>
    <t xml:space="preserve">     退役士兵管理教育</t>
  </si>
  <si>
    <t>2080905</t>
  </si>
  <si>
    <t xml:space="preserve">     军队转业干部安置</t>
  </si>
  <si>
    <t>2080999</t>
  </si>
  <si>
    <t xml:space="preserve">     其他退役安置支出</t>
  </si>
  <si>
    <t>20810</t>
  </si>
  <si>
    <t xml:space="preserve">   社会福利</t>
  </si>
  <si>
    <t>2081001</t>
  </si>
  <si>
    <t xml:space="preserve">     儿童福利</t>
  </si>
  <si>
    <t>2081002</t>
  </si>
  <si>
    <t xml:space="preserve">     老年福利</t>
  </si>
  <si>
    <t>2081003</t>
  </si>
  <si>
    <t xml:space="preserve">     康复辅具</t>
  </si>
  <si>
    <t>2081004</t>
  </si>
  <si>
    <t xml:space="preserve">     殡葬</t>
  </si>
  <si>
    <t>2081005</t>
  </si>
  <si>
    <t xml:space="preserve">     社会福利事业单位</t>
  </si>
  <si>
    <t>2081006</t>
  </si>
  <si>
    <t xml:space="preserve">     养老服务</t>
  </si>
  <si>
    <t>2081099</t>
  </si>
  <si>
    <t xml:space="preserve">     其他社会福利支出</t>
  </si>
  <si>
    <t>20811</t>
  </si>
  <si>
    <t xml:space="preserve">   残疾人事业</t>
  </si>
  <si>
    <t>2081101</t>
  </si>
  <si>
    <t>2081102</t>
  </si>
  <si>
    <t>2081103</t>
  </si>
  <si>
    <t>2081104</t>
  </si>
  <si>
    <t xml:space="preserve">     残疾人康复</t>
  </si>
  <si>
    <t>2081105</t>
  </si>
  <si>
    <t xml:space="preserve">     残疾人就业和扶贫</t>
  </si>
  <si>
    <t>2081106</t>
  </si>
  <si>
    <t xml:space="preserve">     残疾人体育</t>
  </si>
  <si>
    <t>2081107</t>
  </si>
  <si>
    <t xml:space="preserve">     残疾人生活和护理补贴</t>
  </si>
  <si>
    <t>2081199</t>
  </si>
  <si>
    <t xml:space="preserve">     其他残疾人事业支出</t>
  </si>
  <si>
    <t>20816</t>
  </si>
  <si>
    <t xml:space="preserve">   红十字事业</t>
  </si>
  <si>
    <t>2081601</t>
  </si>
  <si>
    <t>2081602</t>
  </si>
  <si>
    <t>2081603</t>
  </si>
  <si>
    <t>2081699</t>
  </si>
  <si>
    <t xml:space="preserve">     其他红十字事业支出</t>
  </si>
  <si>
    <t>20819</t>
  </si>
  <si>
    <t xml:space="preserve">   最低生活保障</t>
  </si>
  <si>
    <t>2081901</t>
  </si>
  <si>
    <t xml:space="preserve">     城市最低生活保障金支出</t>
  </si>
  <si>
    <t>2081902</t>
  </si>
  <si>
    <t xml:space="preserve">     农村最低生活保障金支出</t>
  </si>
  <si>
    <t>20820</t>
  </si>
  <si>
    <t xml:space="preserve">   临时救助</t>
  </si>
  <si>
    <t>2082001</t>
  </si>
  <si>
    <t xml:space="preserve">     临时救助支出</t>
  </si>
  <si>
    <t>2082002</t>
  </si>
  <si>
    <t xml:space="preserve">     流浪乞讨人员救助支出</t>
  </si>
  <si>
    <t>20821</t>
  </si>
  <si>
    <t xml:space="preserve">   特困人员救助供养</t>
  </si>
  <si>
    <t>2082101</t>
  </si>
  <si>
    <t xml:space="preserve">     城市特困人员救助供养支出</t>
  </si>
  <si>
    <t>2082102</t>
  </si>
  <si>
    <t xml:space="preserve">     农村特困人员救助供养支出</t>
  </si>
  <si>
    <t>20824</t>
  </si>
  <si>
    <t xml:space="preserve">   补充道路交通事故社会救助基金</t>
  </si>
  <si>
    <t>2082401</t>
  </si>
  <si>
    <t xml:space="preserve">     交强险增值税补助基金支出</t>
  </si>
  <si>
    <t>2082402</t>
  </si>
  <si>
    <t xml:space="preserve">     交强险罚款收入补助基金支出</t>
  </si>
  <si>
    <t>20825</t>
  </si>
  <si>
    <t xml:space="preserve">   其他生活救助</t>
  </si>
  <si>
    <t>2082501</t>
  </si>
  <si>
    <t xml:space="preserve">     其他城市生活救助</t>
  </si>
  <si>
    <t>2082502</t>
  </si>
  <si>
    <t xml:space="preserve">     其他农村生活救助</t>
  </si>
  <si>
    <t>20826</t>
  </si>
  <si>
    <t xml:space="preserve">   财政对基本养老保险基金的补助</t>
  </si>
  <si>
    <t>2082601</t>
  </si>
  <si>
    <t xml:space="preserve">     财政对企业职工基本养老保险基金的补助</t>
  </si>
  <si>
    <t>2082602</t>
  </si>
  <si>
    <t xml:space="preserve">     财政对城乡居民基本养老保险基金的补助</t>
  </si>
  <si>
    <t>2082699</t>
  </si>
  <si>
    <t xml:space="preserve">     财政对其他基本养老保险基金的补助</t>
  </si>
  <si>
    <t>20827</t>
  </si>
  <si>
    <t xml:space="preserve">   财政对其他社会保险基金的补助</t>
  </si>
  <si>
    <t>2082701</t>
  </si>
  <si>
    <t xml:space="preserve">     财政对失业保险基金的补助</t>
  </si>
  <si>
    <t>2082702</t>
  </si>
  <si>
    <t xml:space="preserve">     财政对工伤保险基金的补助</t>
  </si>
  <si>
    <t>2082703</t>
  </si>
  <si>
    <t xml:space="preserve">     财政对生育保险基金的补助</t>
  </si>
  <si>
    <t>2082799</t>
  </si>
  <si>
    <t xml:space="preserve">     其他财政对社会保险基金的补助</t>
  </si>
  <si>
    <t>20828</t>
  </si>
  <si>
    <t xml:space="preserve">   退役军人管理事务</t>
  </si>
  <si>
    <t>2082801</t>
  </si>
  <si>
    <t>2082802</t>
  </si>
  <si>
    <t>2082803</t>
  </si>
  <si>
    <t>2082804</t>
  </si>
  <si>
    <t xml:space="preserve">     拥军优属</t>
  </si>
  <si>
    <t>2082805</t>
  </si>
  <si>
    <t xml:space="preserve">     部队供应</t>
  </si>
  <si>
    <t>2082850</t>
  </si>
  <si>
    <t>2082899</t>
  </si>
  <si>
    <t xml:space="preserve">     其他退役军人事务管理支出</t>
  </si>
  <si>
    <t>20830</t>
  </si>
  <si>
    <t xml:space="preserve">     财政代缴社会保险费支出</t>
  </si>
  <si>
    <t>2083001</t>
  </si>
  <si>
    <t xml:space="preserve">     财政代缴城乡居民基本养老保险费支出</t>
  </si>
  <si>
    <t>2083099</t>
  </si>
  <si>
    <t xml:space="preserve">     财政代缴其他社会保险费支出</t>
  </si>
  <si>
    <t>20899</t>
  </si>
  <si>
    <t xml:space="preserve">   其他社会保障和就业支出</t>
  </si>
  <si>
    <t xml:space="preserve">      其他社会保障和就业支出</t>
  </si>
  <si>
    <t>208A</t>
  </si>
  <si>
    <t>208B</t>
  </si>
  <si>
    <t>省对下一般性转移支付补助（基本养老保险和低保）</t>
  </si>
  <si>
    <t>21001</t>
  </si>
  <si>
    <t xml:space="preserve">   卫生健康管理事务</t>
  </si>
  <si>
    <t>2100101</t>
  </si>
  <si>
    <t>2100102</t>
  </si>
  <si>
    <t>2100103</t>
  </si>
  <si>
    <t>2100199</t>
  </si>
  <si>
    <t xml:space="preserve">     其他卫生健康管理事务支出</t>
  </si>
  <si>
    <t>21002</t>
  </si>
  <si>
    <t xml:space="preserve">   公立医院</t>
  </si>
  <si>
    <t>2100201</t>
  </si>
  <si>
    <t xml:space="preserve">     综合医院</t>
  </si>
  <si>
    <t>2100202</t>
  </si>
  <si>
    <t xml:space="preserve">     中医（民族）医院</t>
  </si>
  <si>
    <t>2100203</t>
  </si>
  <si>
    <t xml:space="preserve">     传染病医院</t>
  </si>
  <si>
    <t>2100204</t>
  </si>
  <si>
    <t xml:space="preserve">     职业病防治医院</t>
  </si>
  <si>
    <t>2100205</t>
  </si>
  <si>
    <t xml:space="preserve">     精神病医院</t>
  </si>
  <si>
    <t>2100206</t>
  </si>
  <si>
    <t xml:space="preserve">     妇幼保健医院</t>
  </si>
  <si>
    <t>2100207</t>
  </si>
  <si>
    <t xml:space="preserve">     儿童医院</t>
  </si>
  <si>
    <t>2100208</t>
  </si>
  <si>
    <t xml:space="preserve">     其他专科医院</t>
  </si>
  <si>
    <t>2100209</t>
  </si>
  <si>
    <t xml:space="preserve">     福利医院</t>
  </si>
  <si>
    <t>2100210</t>
  </si>
  <si>
    <t xml:space="preserve">     行业医院</t>
  </si>
  <si>
    <t>2100211</t>
  </si>
  <si>
    <t xml:space="preserve">     处理医疗欠费</t>
  </si>
  <si>
    <t>2100212</t>
  </si>
  <si>
    <t xml:space="preserve">     康复医院</t>
  </si>
  <si>
    <t>2100299</t>
  </si>
  <si>
    <t xml:space="preserve">     其他公立医院支出</t>
  </si>
  <si>
    <t>21003</t>
  </si>
  <si>
    <t xml:space="preserve">   基层医疗卫生机构</t>
  </si>
  <si>
    <t>2100301</t>
  </si>
  <si>
    <t xml:space="preserve">     城市社区卫生机构</t>
  </si>
  <si>
    <t>2100302</t>
  </si>
  <si>
    <t xml:space="preserve">     乡镇卫生院</t>
  </si>
  <si>
    <t>2100399</t>
  </si>
  <si>
    <t xml:space="preserve">     其他基层医疗卫生机构支出</t>
  </si>
  <si>
    <t>21004</t>
  </si>
  <si>
    <t xml:space="preserve">   公共卫生</t>
  </si>
  <si>
    <t>2100401</t>
  </si>
  <si>
    <t xml:space="preserve">     疾病预防控制机构</t>
  </si>
  <si>
    <t>2100402</t>
  </si>
  <si>
    <t xml:space="preserve">     卫生监督机构</t>
  </si>
  <si>
    <t>2100403</t>
  </si>
  <si>
    <t xml:space="preserve">     妇幼保健机构</t>
  </si>
  <si>
    <t>2100404</t>
  </si>
  <si>
    <t xml:space="preserve">     精神卫生机构</t>
  </si>
  <si>
    <t>2100405</t>
  </si>
  <si>
    <t xml:space="preserve">     应急救治机构</t>
  </si>
  <si>
    <t>2100406</t>
  </si>
  <si>
    <t xml:space="preserve">     采供血机构</t>
  </si>
  <si>
    <t>2100407</t>
  </si>
  <si>
    <t xml:space="preserve">     其他专业公共卫生机构</t>
  </si>
  <si>
    <t>2100408</t>
  </si>
  <si>
    <t xml:space="preserve">     基本公共卫生服务</t>
  </si>
  <si>
    <t>2100409</t>
  </si>
  <si>
    <t xml:space="preserve">     重大公共卫生服务</t>
  </si>
  <si>
    <t>2100410</t>
  </si>
  <si>
    <t xml:space="preserve">     突发公共卫生事件应急处理</t>
  </si>
  <si>
    <t>2100499</t>
  </si>
  <si>
    <t xml:space="preserve">     其他公共卫生支出</t>
  </si>
  <si>
    <t>21006</t>
  </si>
  <si>
    <t xml:space="preserve">   中医药</t>
  </si>
  <si>
    <t>2100601</t>
  </si>
  <si>
    <t xml:space="preserve">     中医（民族医）药专项</t>
  </si>
  <si>
    <t>2100699</t>
  </si>
  <si>
    <t xml:space="preserve">     其他中医药支出</t>
  </si>
  <si>
    <t>21007</t>
  </si>
  <si>
    <t xml:space="preserve">   计划生育事务</t>
  </si>
  <si>
    <t>2100716</t>
  </si>
  <si>
    <t xml:space="preserve">     计划生育机构</t>
  </si>
  <si>
    <t>2100717</t>
  </si>
  <si>
    <t xml:space="preserve">     计划生育服务</t>
  </si>
  <si>
    <t>2100799</t>
  </si>
  <si>
    <t xml:space="preserve">     其他计划生育事务支出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</si>
  <si>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</si>
  <si>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</si>
  <si>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</si>
  <si>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</si>
  <si>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</si>
  <si>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</si>
  <si>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</si>
  <si>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</si>
  <si>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</si>
  <si>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</si>
  <si>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21012</t>
  </si>
  <si>
    <t xml:space="preserve">   财政对基本医疗保险基金的补助</t>
  </si>
  <si>
    <t>2101201</t>
  </si>
  <si>
    <t xml:space="preserve">     财政对职工基本医疗保险基金的补助</t>
  </si>
  <si>
    <t>2101202</t>
  </si>
  <si>
    <t xml:space="preserve">     财政对城乡居民基本医疗保险基金的补助</t>
  </si>
  <si>
    <t>2101299</t>
  </si>
  <si>
    <t xml:space="preserve">     财政对其他基本医疗保险基金的补助</t>
  </si>
  <si>
    <t>21013</t>
  </si>
  <si>
    <t xml:space="preserve">   医疗救助</t>
  </si>
  <si>
    <t>2101301</t>
  </si>
  <si>
    <t xml:space="preserve">     城乡医疗救助</t>
  </si>
  <si>
    <t>2101302</t>
  </si>
  <si>
    <t xml:space="preserve">     疾病应急救助</t>
  </si>
  <si>
    <t>2101399</t>
  </si>
  <si>
    <t xml:space="preserve">     其他医疗救助支出</t>
  </si>
  <si>
    <t>21014</t>
  </si>
  <si>
    <t xml:space="preserve">   优抚对象医疗</t>
  </si>
  <si>
    <t>2101401</t>
  </si>
  <si>
    <t xml:space="preserve">     优抚对象医疗补助</t>
  </si>
  <si>
    <t>2101499</t>
  </si>
  <si>
    <t xml:space="preserve">     其他优抚对象医疗支出</t>
  </si>
  <si>
    <t>21015</t>
  </si>
  <si>
    <t xml:space="preserve">   医疗保障管理事务</t>
  </si>
  <si>
    <t>2101501</t>
  </si>
  <si>
    <t>2101502</t>
  </si>
  <si>
    <t>2101503</t>
  </si>
  <si>
    <t>2101504</t>
  </si>
  <si>
    <t>2101505</t>
  </si>
  <si>
    <t xml:space="preserve">     医疗保障政策管理</t>
  </si>
  <si>
    <t>2101506</t>
  </si>
  <si>
    <t xml:space="preserve">     医疗保障经办事务</t>
  </si>
  <si>
    <t>2101550</t>
  </si>
  <si>
    <t>2101599</t>
  </si>
  <si>
    <t xml:space="preserve">     其他医疗保障管理事务支出</t>
  </si>
  <si>
    <t>21016</t>
  </si>
  <si>
    <t xml:space="preserve">   老龄卫生健康事务</t>
  </si>
  <si>
    <t>2101601</t>
  </si>
  <si>
    <t xml:space="preserve">     老龄卫生健康事务</t>
  </si>
  <si>
    <t>21099</t>
  </si>
  <si>
    <t xml:space="preserve">   其他卫生健康支出</t>
  </si>
  <si>
    <t xml:space="preserve">     其他卫生健康支出</t>
  </si>
  <si>
    <t>210A</t>
  </si>
  <si>
    <t>210B</t>
  </si>
  <si>
    <t>21101</t>
  </si>
  <si>
    <t xml:space="preserve">   环境保护管理事务</t>
  </si>
  <si>
    <t>2110101</t>
  </si>
  <si>
    <t>2110102</t>
  </si>
  <si>
    <t>2110103</t>
  </si>
  <si>
    <t>2110104</t>
  </si>
  <si>
    <t xml:space="preserve">     生态环境保护宣传</t>
  </si>
  <si>
    <t>2110105</t>
  </si>
  <si>
    <t xml:space="preserve">     环境保护法规、规划及标准</t>
  </si>
  <si>
    <t>2110106</t>
  </si>
  <si>
    <t xml:space="preserve">     生态环境国际合作及履约</t>
  </si>
  <si>
    <t>2110107</t>
  </si>
  <si>
    <t xml:space="preserve">     生态环境保护行政许可</t>
  </si>
  <si>
    <t>2110108</t>
  </si>
  <si>
    <t xml:space="preserve">     应对气候变化管理事务</t>
  </si>
  <si>
    <t>2110199</t>
  </si>
  <si>
    <t xml:space="preserve">     其他环境保护管理事务支出</t>
  </si>
  <si>
    <t>21102</t>
  </si>
  <si>
    <t xml:space="preserve">   环境监测与监察</t>
  </si>
  <si>
    <t>2110203</t>
  </si>
  <si>
    <t xml:space="preserve">     建设项目环评审查与监督</t>
  </si>
  <si>
    <t>2110204</t>
  </si>
  <si>
    <t xml:space="preserve">     核与辐射安全监督</t>
  </si>
  <si>
    <t>2110299</t>
  </si>
  <si>
    <t xml:space="preserve">     其他环境监测与监察支出</t>
  </si>
  <si>
    <t>21103</t>
  </si>
  <si>
    <t xml:space="preserve">   污染防治</t>
  </si>
  <si>
    <t>2110301</t>
  </si>
  <si>
    <t xml:space="preserve">     大气</t>
  </si>
  <si>
    <t>2110302</t>
  </si>
  <si>
    <t xml:space="preserve">     水体</t>
  </si>
  <si>
    <t>2110303</t>
  </si>
  <si>
    <t xml:space="preserve">     噪声</t>
  </si>
  <si>
    <t>2110304</t>
  </si>
  <si>
    <t xml:space="preserve">     固体废弃物与化学品</t>
  </si>
  <si>
    <t>2110305</t>
  </si>
  <si>
    <t xml:space="preserve">     放射源和放射性废物监管</t>
  </si>
  <si>
    <t>2110306</t>
  </si>
  <si>
    <t xml:space="preserve">     辐射</t>
  </si>
  <si>
    <t>2110307</t>
  </si>
  <si>
    <t xml:space="preserve">     土壤</t>
  </si>
  <si>
    <t>2110399</t>
  </si>
  <si>
    <t xml:space="preserve">     其他污染防治支出</t>
  </si>
  <si>
    <t>21104</t>
  </si>
  <si>
    <t xml:space="preserve">   自然生态保护</t>
  </si>
  <si>
    <t>2110401</t>
  </si>
  <si>
    <t xml:space="preserve">     生态保护</t>
  </si>
  <si>
    <t>2110402</t>
  </si>
  <si>
    <t xml:space="preserve">     农村环境保护</t>
  </si>
  <si>
    <t>2110404</t>
  </si>
  <si>
    <t xml:space="preserve">     生物及物种资源保护</t>
  </si>
  <si>
    <t>2110499</t>
  </si>
  <si>
    <t xml:space="preserve">     其他自然生态保护支出</t>
  </si>
  <si>
    <t>21105</t>
  </si>
  <si>
    <t xml:space="preserve">   天然林保护</t>
  </si>
  <si>
    <t>2110501</t>
  </si>
  <si>
    <t xml:space="preserve">     森林管护</t>
  </si>
  <si>
    <t>2110502</t>
  </si>
  <si>
    <t xml:space="preserve">     社会保险补助</t>
  </si>
  <si>
    <t>2110503</t>
  </si>
  <si>
    <t xml:space="preserve">     政策性社会性支出补助</t>
  </si>
  <si>
    <t>2110506</t>
  </si>
  <si>
    <t xml:space="preserve">     天然林保护工程建设</t>
  </si>
  <si>
    <t>2110507</t>
  </si>
  <si>
    <t xml:space="preserve">     停伐补助</t>
  </si>
  <si>
    <t>2110599</t>
  </si>
  <si>
    <t xml:space="preserve">     其他天然林保护支出</t>
  </si>
  <si>
    <t>21106</t>
  </si>
  <si>
    <t xml:space="preserve">   退耕还林还草</t>
  </si>
  <si>
    <t>2110602</t>
  </si>
  <si>
    <t xml:space="preserve">     退耕现金</t>
  </si>
  <si>
    <t>2110603</t>
  </si>
  <si>
    <t xml:space="preserve">     退耕还林粮食折现补贴</t>
  </si>
  <si>
    <t>2110604</t>
  </si>
  <si>
    <t xml:space="preserve">     退耕还林粮食费用补贴</t>
  </si>
  <si>
    <t>2110605</t>
  </si>
  <si>
    <t xml:space="preserve">     退耕还林工程建设</t>
  </si>
  <si>
    <t>2110699</t>
  </si>
  <si>
    <t xml:space="preserve">     其他退耕还林还草支出</t>
  </si>
  <si>
    <t>21107</t>
  </si>
  <si>
    <t xml:space="preserve">   风沙荒漠治理</t>
  </si>
  <si>
    <t>2110704</t>
  </si>
  <si>
    <t xml:space="preserve">     京津风沙源治理工程建设</t>
  </si>
  <si>
    <t>2110799</t>
  </si>
  <si>
    <t xml:space="preserve">     其他风沙荒漠治理支出</t>
  </si>
  <si>
    <t>21108</t>
  </si>
  <si>
    <t xml:space="preserve">   退牧还草</t>
  </si>
  <si>
    <t>2110804</t>
  </si>
  <si>
    <t xml:space="preserve">     退牧还草工程建设</t>
  </si>
  <si>
    <t>2110899</t>
  </si>
  <si>
    <t xml:space="preserve">     其他退牧还草支出</t>
  </si>
  <si>
    <t>21109</t>
  </si>
  <si>
    <t xml:space="preserve">   已垦草原退耕还草</t>
  </si>
  <si>
    <t xml:space="preserve">     已垦草原退耕还草</t>
  </si>
  <si>
    <t>21110</t>
  </si>
  <si>
    <t xml:space="preserve">   能源节约利用</t>
  </si>
  <si>
    <t xml:space="preserve">     能源节约利用</t>
  </si>
  <si>
    <t>21111</t>
  </si>
  <si>
    <t xml:space="preserve">   污染减排</t>
  </si>
  <si>
    <t>2111101</t>
  </si>
  <si>
    <t xml:space="preserve">     生态环境监测与信息</t>
  </si>
  <si>
    <t>2111102</t>
  </si>
  <si>
    <t xml:space="preserve">     生态环境执法监察</t>
  </si>
  <si>
    <t>2111103</t>
  </si>
  <si>
    <t xml:space="preserve">     减排专项支出</t>
  </si>
  <si>
    <t>2111104</t>
  </si>
  <si>
    <t xml:space="preserve">     清洁生产专项支出</t>
  </si>
  <si>
    <t>2111199</t>
  </si>
  <si>
    <t xml:space="preserve">     其他污染减排支出</t>
  </si>
  <si>
    <t>21112</t>
  </si>
  <si>
    <t xml:space="preserve">   可再生能源</t>
  </si>
  <si>
    <t>2111201</t>
  </si>
  <si>
    <t xml:space="preserve">     可再生能源</t>
  </si>
  <si>
    <t>21113</t>
  </si>
  <si>
    <t xml:space="preserve">   循环经济</t>
  </si>
  <si>
    <t>2111301</t>
  </si>
  <si>
    <t xml:space="preserve">     循环经济</t>
  </si>
  <si>
    <t>21114</t>
  </si>
  <si>
    <t xml:space="preserve">   能源管理事务</t>
  </si>
  <si>
    <t>2111401</t>
  </si>
  <si>
    <t>2111402</t>
  </si>
  <si>
    <t>2111403</t>
  </si>
  <si>
    <t>2111404</t>
  </si>
  <si>
    <t xml:space="preserve">     能源预测预警</t>
  </si>
  <si>
    <t>2111405</t>
  </si>
  <si>
    <t xml:space="preserve">     能源战略规划与实施</t>
  </si>
  <si>
    <t>2111406</t>
  </si>
  <si>
    <t xml:space="preserve">     能源科技装备</t>
  </si>
  <si>
    <t>2111407</t>
  </si>
  <si>
    <t xml:space="preserve">     能源行业管理</t>
  </si>
  <si>
    <t>2111408</t>
  </si>
  <si>
    <t xml:space="preserve">     能源管理</t>
  </si>
  <si>
    <t>2111409</t>
  </si>
  <si>
    <t xml:space="preserve">     石油储备发展管理</t>
  </si>
  <si>
    <t>2111410</t>
  </si>
  <si>
    <t xml:space="preserve">     能源调查</t>
  </si>
  <si>
    <t>2111411</t>
  </si>
  <si>
    <t>2111413</t>
  </si>
  <si>
    <t xml:space="preserve">     农村电网建设</t>
  </si>
  <si>
    <t>2111450</t>
  </si>
  <si>
    <t>2111499</t>
  </si>
  <si>
    <t xml:space="preserve">     其他能源管理事务支出</t>
  </si>
  <si>
    <t>21199</t>
  </si>
  <si>
    <t xml:space="preserve">   其他节能环保支出</t>
  </si>
  <si>
    <t>2119999</t>
  </si>
  <si>
    <t xml:space="preserve">     其他节能环保支出</t>
  </si>
  <si>
    <t>211A</t>
  </si>
  <si>
    <t>21201</t>
  </si>
  <si>
    <t xml:space="preserve">   城乡社区管理事务</t>
  </si>
  <si>
    <t>2120101</t>
  </si>
  <si>
    <t>2120102</t>
  </si>
  <si>
    <t>2120103</t>
  </si>
  <si>
    <t>2120104</t>
  </si>
  <si>
    <t xml:space="preserve">     城管执法</t>
  </si>
  <si>
    <t>2120105</t>
  </si>
  <si>
    <t xml:space="preserve">     工程建设标准规范编制与监管</t>
  </si>
  <si>
    <t>2120106</t>
  </si>
  <si>
    <t xml:space="preserve">     工程建设管理</t>
  </si>
  <si>
    <t>2120107</t>
  </si>
  <si>
    <t xml:space="preserve">     市政公用行业市场监管</t>
  </si>
  <si>
    <t>2120109</t>
  </si>
  <si>
    <t xml:space="preserve">     住宅建设与房地产市场监管</t>
  </si>
  <si>
    <t>2120110</t>
  </si>
  <si>
    <t xml:space="preserve">     执业资格注册、资质审查</t>
  </si>
  <si>
    <t>2120199</t>
  </si>
  <si>
    <t xml:space="preserve">     其他城乡社区管理事务支出</t>
  </si>
  <si>
    <t>21202</t>
  </si>
  <si>
    <t xml:space="preserve">   城乡社区规划与管理</t>
  </si>
  <si>
    <t xml:space="preserve">     城乡社区规划与管理</t>
  </si>
  <si>
    <t>21203</t>
  </si>
  <si>
    <t xml:space="preserve">   城乡社区公共设施</t>
  </si>
  <si>
    <t>2120303</t>
  </si>
  <si>
    <t xml:space="preserve">     小城镇基础设施建设</t>
  </si>
  <si>
    <t>2120399</t>
  </si>
  <si>
    <t xml:space="preserve">     其他城乡社区公共设施支出</t>
  </si>
  <si>
    <t>21205</t>
  </si>
  <si>
    <t xml:space="preserve">   城乡社区环境卫生</t>
  </si>
  <si>
    <t xml:space="preserve">     城乡社区环境卫生</t>
  </si>
  <si>
    <t>21206</t>
  </si>
  <si>
    <t xml:space="preserve">   建设市场管理与监督</t>
  </si>
  <si>
    <t xml:space="preserve">     建设市场管理与监督</t>
  </si>
  <si>
    <t>21299</t>
  </si>
  <si>
    <t xml:space="preserve">   其他城乡社区支出</t>
  </si>
  <si>
    <t xml:space="preserve">     其他城乡社区支出</t>
  </si>
  <si>
    <t>212A</t>
  </si>
  <si>
    <t>21301</t>
  </si>
  <si>
    <t xml:space="preserve">   农业农村</t>
  </si>
  <si>
    <t>2130101</t>
  </si>
  <si>
    <t>2130102</t>
  </si>
  <si>
    <t>2130103</t>
  </si>
  <si>
    <t>2130104</t>
  </si>
  <si>
    <t>2130105</t>
  </si>
  <si>
    <t xml:space="preserve">     农垦运行</t>
  </si>
  <si>
    <t>2130106</t>
  </si>
  <si>
    <t xml:space="preserve">     科技转化与推广服务</t>
  </si>
  <si>
    <t>2130108</t>
  </si>
  <si>
    <t xml:space="preserve">     病虫害控制</t>
  </si>
  <si>
    <t>2130109</t>
  </si>
  <si>
    <t xml:space="preserve">     农产品质量安全</t>
  </si>
  <si>
    <t>2130110</t>
  </si>
  <si>
    <t xml:space="preserve">     执法监管</t>
  </si>
  <si>
    <t>2130111</t>
  </si>
  <si>
    <t xml:space="preserve">     统计监测与信息服务</t>
  </si>
  <si>
    <t>2130112</t>
  </si>
  <si>
    <t xml:space="preserve">     行业业务管理</t>
  </si>
  <si>
    <t>2130114</t>
  </si>
  <si>
    <t xml:space="preserve">     对外交流与合作</t>
  </si>
  <si>
    <t>2130119</t>
  </si>
  <si>
    <t xml:space="preserve">     防灾救灾</t>
  </si>
  <si>
    <t>2130120</t>
  </si>
  <si>
    <t xml:space="preserve">     稳定农民收入补贴</t>
  </si>
  <si>
    <t>2130121</t>
  </si>
  <si>
    <t xml:space="preserve">     农业结构调整补贴</t>
  </si>
  <si>
    <t>2130122</t>
  </si>
  <si>
    <t xml:space="preserve">     农业生产发展</t>
  </si>
  <si>
    <t>2130124</t>
  </si>
  <si>
    <t xml:space="preserve">     农村合作经济</t>
  </si>
  <si>
    <t>2130125</t>
  </si>
  <si>
    <t xml:space="preserve">     农产品加工与促销</t>
  </si>
  <si>
    <t>2130126</t>
  </si>
  <si>
    <t xml:space="preserve">     农村社会事业</t>
  </si>
  <si>
    <t>2130135</t>
  </si>
  <si>
    <t xml:space="preserve">     农业资源保护修复与利用</t>
  </si>
  <si>
    <t>2130142</t>
  </si>
  <si>
    <t xml:space="preserve">     农村道路建设</t>
  </si>
  <si>
    <t>2130148</t>
  </si>
  <si>
    <t xml:space="preserve">     成品油价格改革对渔业的补贴</t>
  </si>
  <si>
    <t>2130152</t>
  </si>
  <si>
    <t xml:space="preserve">     对高校毕业生到基层任职补助</t>
  </si>
  <si>
    <t>2130153</t>
  </si>
  <si>
    <t xml:space="preserve">     农田建设</t>
  </si>
  <si>
    <t>2130199</t>
  </si>
  <si>
    <t xml:space="preserve">     其他农业农村支出</t>
  </si>
  <si>
    <t>21302</t>
  </si>
  <si>
    <t xml:space="preserve">   林业和草原</t>
  </si>
  <si>
    <t>2130201</t>
  </si>
  <si>
    <t>2130202</t>
  </si>
  <si>
    <t>2130203</t>
  </si>
  <si>
    <t>2130204</t>
  </si>
  <si>
    <t xml:space="preserve">     事业机构</t>
  </si>
  <si>
    <t>2130205</t>
  </si>
  <si>
    <t xml:space="preserve">     森林资源培育</t>
  </si>
  <si>
    <t>2130206</t>
  </si>
  <si>
    <t xml:space="preserve">     技术推广与转化</t>
  </si>
  <si>
    <t>2130207</t>
  </si>
  <si>
    <t xml:space="preserve">     森林资源管理</t>
  </si>
  <si>
    <t>2130209</t>
  </si>
  <si>
    <t xml:space="preserve">     森林生态效益补偿</t>
  </si>
  <si>
    <t>2130210</t>
  </si>
  <si>
    <t xml:space="preserve">     自然保护区等管理</t>
  </si>
  <si>
    <t>2130211</t>
  </si>
  <si>
    <t xml:space="preserve">     动植物保护</t>
  </si>
  <si>
    <t>2130212</t>
  </si>
  <si>
    <t xml:space="preserve">     湿地保护</t>
  </si>
  <si>
    <t>2130213</t>
  </si>
  <si>
    <t xml:space="preserve">     执法与监督</t>
  </si>
  <si>
    <t>2130217</t>
  </si>
  <si>
    <t xml:space="preserve">     防沙治沙</t>
  </si>
  <si>
    <t>2130220</t>
  </si>
  <si>
    <t xml:space="preserve">     对外合作与交流</t>
  </si>
  <si>
    <t>2130221</t>
  </si>
  <si>
    <t xml:space="preserve">     产业化管理</t>
  </si>
  <si>
    <t>2130223</t>
  </si>
  <si>
    <t xml:space="preserve">     信息管理</t>
  </si>
  <si>
    <t>2130226</t>
  </si>
  <si>
    <t xml:space="preserve">     林区公共支出</t>
  </si>
  <si>
    <t>2130227</t>
  </si>
  <si>
    <t xml:space="preserve">     贷款贴息</t>
  </si>
  <si>
    <t>2130232</t>
  </si>
  <si>
    <t xml:space="preserve">     成品油价格改革对林业的补贴</t>
  </si>
  <si>
    <t>2130234</t>
  </si>
  <si>
    <t xml:space="preserve">     林业草原防灾减灾</t>
  </si>
  <si>
    <t>2130235</t>
  </si>
  <si>
    <t xml:space="preserve">     国家公园</t>
  </si>
  <si>
    <t>2130236</t>
  </si>
  <si>
    <t xml:space="preserve">     草原管理</t>
  </si>
  <si>
    <t>2130237</t>
  </si>
  <si>
    <t>2130299</t>
  </si>
  <si>
    <t xml:space="preserve">     其他林业和草原支出</t>
  </si>
  <si>
    <t>21303</t>
  </si>
  <si>
    <t xml:space="preserve">   水利</t>
  </si>
  <si>
    <t>2130301</t>
  </si>
  <si>
    <t>2130302</t>
  </si>
  <si>
    <t>2130303</t>
  </si>
  <si>
    <t>2130304</t>
  </si>
  <si>
    <t xml:space="preserve">     水利行业业务管理</t>
  </si>
  <si>
    <t>2130305</t>
  </si>
  <si>
    <t xml:space="preserve">     水利工程建设</t>
  </si>
  <si>
    <t>2130306</t>
  </si>
  <si>
    <t xml:space="preserve">     水利工程运行与维护</t>
  </si>
  <si>
    <t>2130307</t>
  </si>
  <si>
    <t xml:space="preserve">     长江黄河等流域管理</t>
  </si>
  <si>
    <t>2130308</t>
  </si>
  <si>
    <t xml:space="preserve">     水利前期工作</t>
  </si>
  <si>
    <t>2130309</t>
  </si>
  <si>
    <t xml:space="preserve">     水利执法监督</t>
  </si>
  <si>
    <t>2130310</t>
  </si>
  <si>
    <t xml:space="preserve">     水土保持</t>
  </si>
  <si>
    <t>2130311</t>
  </si>
  <si>
    <t xml:space="preserve">     水资源节约管理与保护</t>
  </si>
  <si>
    <t>2130312</t>
  </si>
  <si>
    <t xml:space="preserve">     水质监测</t>
  </si>
  <si>
    <t>2130313</t>
  </si>
  <si>
    <t xml:space="preserve">     水文测报</t>
  </si>
  <si>
    <t>2130314</t>
  </si>
  <si>
    <t xml:space="preserve">     防汛</t>
  </si>
  <si>
    <t>2130315</t>
  </si>
  <si>
    <t xml:space="preserve">     抗旱</t>
  </si>
  <si>
    <t>2130316</t>
  </si>
  <si>
    <t xml:space="preserve">     农村水利</t>
  </si>
  <si>
    <t>2130317</t>
  </si>
  <si>
    <t xml:space="preserve">     水利技术推广</t>
  </si>
  <si>
    <t>2130318</t>
  </si>
  <si>
    <t xml:space="preserve">     国际河流治理与管理</t>
  </si>
  <si>
    <t>2130319</t>
  </si>
  <si>
    <t xml:space="preserve">     江河湖库水系综合整治</t>
  </si>
  <si>
    <t>2130321</t>
  </si>
  <si>
    <t xml:space="preserve">     大中型水库移民后期扶持专项支出</t>
  </si>
  <si>
    <t>2130322</t>
  </si>
  <si>
    <t xml:space="preserve">     水利安全监督</t>
  </si>
  <si>
    <t>2130333</t>
  </si>
  <si>
    <t>2130334</t>
  </si>
  <si>
    <t xml:space="preserve">     水利建设征地及移民支出</t>
  </si>
  <si>
    <t>2130335</t>
  </si>
  <si>
    <t xml:space="preserve">     农村人畜饮水</t>
  </si>
  <si>
    <t>2130336</t>
  </si>
  <si>
    <t xml:space="preserve">     南水北调工程建设</t>
  </si>
  <si>
    <t>2130337</t>
  </si>
  <si>
    <t xml:space="preserve">     南水北调工程管理</t>
  </si>
  <si>
    <t>2130399</t>
  </si>
  <si>
    <t xml:space="preserve">     其他水利支出</t>
  </si>
  <si>
    <t>21305</t>
  </si>
  <si>
    <t xml:space="preserve">   扶贫</t>
  </si>
  <si>
    <t>2130501</t>
  </si>
  <si>
    <t>2130502</t>
  </si>
  <si>
    <t>2130503</t>
  </si>
  <si>
    <t>2130504</t>
  </si>
  <si>
    <t xml:space="preserve">     农村基础设施建设</t>
  </si>
  <si>
    <t>2130505</t>
  </si>
  <si>
    <t xml:space="preserve">     生产发展</t>
  </si>
  <si>
    <t>2130506</t>
  </si>
  <si>
    <t xml:space="preserve">     社会发展</t>
  </si>
  <si>
    <t>2130507</t>
  </si>
  <si>
    <t xml:space="preserve">     扶贫贷款奖补和贴息</t>
  </si>
  <si>
    <t>2130508</t>
  </si>
  <si>
    <t xml:space="preserve">     “三西”农业建设专项补助</t>
  </si>
  <si>
    <t>2130550</t>
  </si>
  <si>
    <t xml:space="preserve">     扶贫事业机构</t>
  </si>
  <si>
    <t>2130599</t>
  </si>
  <si>
    <t xml:space="preserve">     其他扶贫支出</t>
  </si>
  <si>
    <t>21307</t>
  </si>
  <si>
    <t xml:space="preserve">   农村综合改革</t>
  </si>
  <si>
    <t>2130701</t>
  </si>
  <si>
    <t xml:space="preserve">     对村级公益事业建设的补助</t>
  </si>
  <si>
    <t>2130704</t>
  </si>
  <si>
    <t xml:space="preserve">     国有农场办社会职能改革补助</t>
  </si>
  <si>
    <t>2130705</t>
  </si>
  <si>
    <t xml:space="preserve">     对村民委员会和村党支部的补助</t>
  </si>
  <si>
    <t>2130706</t>
  </si>
  <si>
    <t xml:space="preserve">     对村集体经济组织的补助</t>
  </si>
  <si>
    <t>2130707</t>
  </si>
  <si>
    <t xml:space="preserve">     农村综合改革示范试点补助</t>
  </si>
  <si>
    <t>2130799</t>
  </si>
  <si>
    <t xml:space="preserve">     其他农村综合改革支出</t>
  </si>
  <si>
    <t>21308</t>
  </si>
  <si>
    <t xml:space="preserve">   普惠金融发展支出</t>
  </si>
  <si>
    <t>2130801</t>
  </si>
  <si>
    <t xml:space="preserve">     支持农村金融机构</t>
  </si>
  <si>
    <t>2130802</t>
  </si>
  <si>
    <t xml:space="preserve">     涉农贷款增量奖励</t>
  </si>
  <si>
    <t>2130803</t>
  </si>
  <si>
    <t xml:space="preserve">     农业保险保费补贴</t>
  </si>
  <si>
    <t>2130804</t>
  </si>
  <si>
    <t xml:space="preserve">     创业担保贷款贴息</t>
  </si>
  <si>
    <t>2130805</t>
  </si>
  <si>
    <t xml:space="preserve">     补充创业担保贷款基金</t>
  </si>
  <si>
    <t>2130899</t>
  </si>
  <si>
    <t xml:space="preserve">     其他普惠金融发展支出</t>
  </si>
  <si>
    <t>21309</t>
  </si>
  <si>
    <t xml:space="preserve">   目标价格补贴</t>
  </si>
  <si>
    <t>2130901</t>
  </si>
  <si>
    <t xml:space="preserve">     棉花目标价格补贴</t>
  </si>
  <si>
    <t>2130999</t>
  </si>
  <si>
    <t xml:space="preserve">     其他目标价格补贴</t>
  </si>
  <si>
    <t>21399</t>
  </si>
  <si>
    <t xml:space="preserve">   其他农林水支出</t>
  </si>
  <si>
    <t>2139901</t>
  </si>
  <si>
    <t xml:space="preserve">     化解其他公益性乡村债务支出</t>
  </si>
  <si>
    <t>2139999</t>
  </si>
  <si>
    <t xml:space="preserve">     其他农林水支出</t>
  </si>
  <si>
    <t>213A</t>
  </si>
  <si>
    <t>213B</t>
  </si>
  <si>
    <t>省对下一般性转移支付补助（农村综合改革）</t>
  </si>
  <si>
    <t>21401</t>
  </si>
  <si>
    <t xml:space="preserve">   公路水路运输</t>
  </si>
  <si>
    <t>2140101</t>
  </si>
  <si>
    <t>2140102</t>
  </si>
  <si>
    <t>2140103</t>
  </si>
  <si>
    <t>2140104</t>
  </si>
  <si>
    <t xml:space="preserve">     公路建设</t>
  </si>
  <si>
    <t>2140106</t>
  </si>
  <si>
    <t xml:space="preserve">     公路养护</t>
  </si>
  <si>
    <t>2140109</t>
  </si>
  <si>
    <t xml:space="preserve">     交通运输信息化建设</t>
  </si>
  <si>
    <t>2140110</t>
  </si>
  <si>
    <t xml:space="preserve">     公路和运输安全</t>
  </si>
  <si>
    <t>2140111</t>
  </si>
  <si>
    <t xml:space="preserve">     公路还贷专项</t>
  </si>
  <si>
    <t>2140112</t>
  </si>
  <si>
    <t xml:space="preserve">     公路运输管理</t>
  </si>
  <si>
    <t>2140114</t>
  </si>
  <si>
    <t xml:space="preserve">     公路和运输技术标准化建设</t>
  </si>
  <si>
    <t>2140122</t>
  </si>
  <si>
    <t xml:space="preserve">     港口设施</t>
  </si>
  <si>
    <t>2140123</t>
  </si>
  <si>
    <t xml:space="preserve">     航道维护</t>
  </si>
  <si>
    <t>2140127</t>
  </si>
  <si>
    <t xml:space="preserve">     船舶检验</t>
  </si>
  <si>
    <t>2140128</t>
  </si>
  <si>
    <t xml:space="preserve">     救助打捞</t>
  </si>
  <si>
    <t>2140129</t>
  </si>
  <si>
    <t xml:space="preserve">     内河运输</t>
  </si>
  <si>
    <t>2140130</t>
  </si>
  <si>
    <t xml:space="preserve">     远洋运输</t>
  </si>
  <si>
    <t>2140131</t>
  </si>
  <si>
    <t xml:space="preserve">     海事管理</t>
  </si>
  <si>
    <t>2140133</t>
  </si>
  <si>
    <t xml:space="preserve">     航标事业发展支出</t>
  </si>
  <si>
    <t>2140136</t>
  </si>
  <si>
    <t xml:space="preserve">     水路运输管理支出</t>
  </si>
  <si>
    <t>2140138</t>
  </si>
  <si>
    <t xml:space="preserve">     口岸建设</t>
  </si>
  <si>
    <t>2140139</t>
  </si>
  <si>
    <t xml:space="preserve">     取消政府还贷二级公路收费专项支出</t>
  </si>
  <si>
    <t>2140199</t>
  </si>
  <si>
    <t xml:space="preserve">     其他公路水路运输支出</t>
  </si>
  <si>
    <t>21402</t>
  </si>
  <si>
    <t xml:space="preserve">   铁路运输</t>
  </si>
  <si>
    <t>2140201</t>
  </si>
  <si>
    <t>2140202</t>
  </si>
  <si>
    <t>2140203</t>
  </si>
  <si>
    <t>2140204</t>
  </si>
  <si>
    <t xml:space="preserve">     铁路路网建设</t>
  </si>
  <si>
    <t>2140205</t>
  </si>
  <si>
    <t xml:space="preserve">     铁路还贷专项</t>
  </si>
  <si>
    <t>2140206</t>
  </si>
  <si>
    <t xml:space="preserve">     铁路安全</t>
  </si>
  <si>
    <t>2140207</t>
  </si>
  <si>
    <t xml:space="preserve">     铁路专项运输</t>
  </si>
  <si>
    <t>2140208</t>
  </si>
  <si>
    <t xml:space="preserve">     行业监管</t>
  </si>
  <si>
    <t>2140299</t>
  </si>
  <si>
    <t xml:space="preserve">     其他铁路运输支出</t>
  </si>
  <si>
    <t>21403</t>
  </si>
  <si>
    <t xml:space="preserve">   民用航空运输</t>
  </si>
  <si>
    <t>2140301</t>
  </si>
  <si>
    <t>2140302</t>
  </si>
  <si>
    <t>2140303</t>
  </si>
  <si>
    <t>2140304</t>
  </si>
  <si>
    <t xml:space="preserve">     机场建设</t>
  </si>
  <si>
    <t>2140305</t>
  </si>
  <si>
    <t xml:space="preserve">     空管系统建设</t>
  </si>
  <si>
    <t>2140306</t>
  </si>
  <si>
    <t xml:space="preserve">     民航还贷专项支出</t>
  </si>
  <si>
    <t>2140307</t>
  </si>
  <si>
    <t xml:space="preserve">     民用航空安全</t>
  </si>
  <si>
    <t>2140308</t>
  </si>
  <si>
    <t xml:space="preserve">     民航专项运输</t>
  </si>
  <si>
    <t>2140399</t>
  </si>
  <si>
    <t xml:space="preserve">     其他民用航空运输支出</t>
  </si>
  <si>
    <t>21404</t>
  </si>
  <si>
    <t xml:space="preserve">   成品油价格改革对交通运输的补贴</t>
  </si>
  <si>
    <t>2140401</t>
  </si>
  <si>
    <t xml:space="preserve">     对城市公交的补贴</t>
  </si>
  <si>
    <t>2140402</t>
  </si>
  <si>
    <t xml:space="preserve">     对农村道路客运的补贴</t>
  </si>
  <si>
    <t>2140403</t>
  </si>
  <si>
    <t xml:space="preserve">     对出租车的补贴</t>
  </si>
  <si>
    <t>2140499</t>
  </si>
  <si>
    <t xml:space="preserve">     成品油价格改革补贴其他支出</t>
  </si>
  <si>
    <t>21405</t>
  </si>
  <si>
    <t xml:space="preserve">   邮政业支出</t>
  </si>
  <si>
    <t>2140501</t>
  </si>
  <si>
    <t>2140502</t>
  </si>
  <si>
    <t>2140503</t>
  </si>
  <si>
    <t>2140504</t>
  </si>
  <si>
    <t>2140505</t>
  </si>
  <si>
    <t xml:space="preserve">     邮政普遍服务与特殊服务</t>
  </si>
  <si>
    <t>2140599</t>
  </si>
  <si>
    <t xml:space="preserve">     其他邮政业支出</t>
  </si>
  <si>
    <t>21406</t>
  </si>
  <si>
    <t xml:space="preserve">   车辆购置税支出</t>
  </si>
  <si>
    <t>2140601</t>
  </si>
  <si>
    <t xml:space="preserve">     车辆购置税用于公路等基础设施建设支出</t>
  </si>
  <si>
    <t>2140602</t>
  </si>
  <si>
    <t xml:space="preserve">     车辆购置税用于农村公路建设支出</t>
  </si>
  <si>
    <t>2140603</t>
  </si>
  <si>
    <t xml:space="preserve">     车辆购置税用于老旧汽车报废更新补贴</t>
  </si>
  <si>
    <t>2140699</t>
  </si>
  <si>
    <t xml:space="preserve">     车辆购置税其他支出</t>
  </si>
  <si>
    <t>21499</t>
  </si>
  <si>
    <t xml:space="preserve">   其他交通运输支出</t>
  </si>
  <si>
    <t>2149901</t>
  </si>
  <si>
    <t xml:space="preserve">     公共交通运营补助</t>
  </si>
  <si>
    <t>2149999</t>
  </si>
  <si>
    <t xml:space="preserve">     其他交通运输支出</t>
  </si>
  <si>
    <t>214A</t>
  </si>
  <si>
    <t>21501</t>
  </si>
  <si>
    <t xml:space="preserve">   资源勘探开发</t>
  </si>
  <si>
    <t>2150101</t>
  </si>
  <si>
    <t>2150102</t>
  </si>
  <si>
    <t>2150103</t>
  </si>
  <si>
    <t>2150104</t>
  </si>
  <si>
    <t xml:space="preserve">     煤炭勘探开采和洗选</t>
  </si>
  <si>
    <t>2150105</t>
  </si>
  <si>
    <t xml:space="preserve">     石油和天然气勘探开采</t>
  </si>
  <si>
    <t>2150106</t>
  </si>
  <si>
    <t xml:space="preserve">     黑色金属矿勘探和采选</t>
  </si>
  <si>
    <t>2150107</t>
  </si>
  <si>
    <t xml:space="preserve">     有色金属矿勘探和采选</t>
  </si>
  <si>
    <t>2150108</t>
  </si>
  <si>
    <t xml:space="preserve">     非金属矿勘探和采选</t>
  </si>
  <si>
    <t>2150199</t>
  </si>
  <si>
    <t xml:space="preserve">     其他资源勘探业支出</t>
  </si>
  <si>
    <t>21502</t>
  </si>
  <si>
    <t xml:space="preserve">   制造业</t>
  </si>
  <si>
    <t>2150201</t>
  </si>
  <si>
    <t>2150202</t>
  </si>
  <si>
    <t>2150203</t>
  </si>
  <si>
    <t>2150204</t>
  </si>
  <si>
    <t xml:space="preserve">     纺织业</t>
  </si>
  <si>
    <t>2150205</t>
  </si>
  <si>
    <t xml:space="preserve">     医药制造业</t>
  </si>
  <si>
    <t>2150206</t>
  </si>
  <si>
    <t xml:space="preserve">     非金属矿物制品业</t>
  </si>
  <si>
    <t>2150207</t>
  </si>
  <si>
    <t xml:space="preserve">     通信设备、计算机及其他电子设备制造业</t>
  </si>
  <si>
    <t>2150208</t>
  </si>
  <si>
    <t xml:space="preserve">     交通运输设备制造业</t>
  </si>
  <si>
    <t>2150209</t>
  </si>
  <si>
    <t xml:space="preserve">     电气机械及器材制造业</t>
  </si>
  <si>
    <t>2150210</t>
  </si>
  <si>
    <t xml:space="preserve">     工艺品及其他制造业</t>
  </si>
  <si>
    <t>2150212</t>
  </si>
  <si>
    <t xml:space="preserve">     石油加工、炼焦及核燃料加工业</t>
  </si>
  <si>
    <t>2150213</t>
  </si>
  <si>
    <t xml:space="preserve">     化学原料及化学制品制造业</t>
  </si>
  <si>
    <t>2150214</t>
  </si>
  <si>
    <t xml:space="preserve">     黑色金属冶炼及压延加工业</t>
  </si>
  <si>
    <t>2150215</t>
  </si>
  <si>
    <t xml:space="preserve">     有色金属冶炼及压延加工业</t>
  </si>
  <si>
    <t>2150299</t>
  </si>
  <si>
    <t xml:space="preserve">     其他制造业支出</t>
  </si>
  <si>
    <t>21503</t>
  </si>
  <si>
    <t xml:space="preserve">   建筑业</t>
  </si>
  <si>
    <t>2150301</t>
  </si>
  <si>
    <t>2150302</t>
  </si>
  <si>
    <t>2150303</t>
  </si>
  <si>
    <t>2150399</t>
  </si>
  <si>
    <t xml:space="preserve">     其他建筑业支出</t>
  </si>
  <si>
    <t>21505</t>
  </si>
  <si>
    <t xml:space="preserve">   工业和信息产业监管</t>
  </si>
  <si>
    <t>2150501</t>
  </si>
  <si>
    <t>2150502</t>
  </si>
  <si>
    <t>2150503</t>
  </si>
  <si>
    <t>2150505</t>
  </si>
  <si>
    <t xml:space="preserve">     战备应急</t>
  </si>
  <si>
    <t>2150506</t>
  </si>
  <si>
    <t xml:space="preserve">     信息安全建设</t>
  </si>
  <si>
    <t>2150507</t>
  </si>
  <si>
    <t xml:space="preserve">     专用通信</t>
  </si>
  <si>
    <t>2150508</t>
  </si>
  <si>
    <t xml:space="preserve">     无线电及信息通信监管</t>
  </si>
  <si>
    <t>2150509</t>
  </si>
  <si>
    <t xml:space="preserve">     工业和信息产业战略研究与标准制定</t>
  </si>
  <si>
    <t>2150510</t>
  </si>
  <si>
    <t xml:space="preserve">     工业和信息产业支持</t>
  </si>
  <si>
    <t>2150511</t>
  </si>
  <si>
    <t xml:space="preserve">     电子专项工程</t>
  </si>
  <si>
    <t>2150513</t>
  </si>
  <si>
    <t>2150515</t>
  </si>
  <si>
    <t xml:space="preserve">     技术基础研究</t>
  </si>
  <si>
    <t xml:space="preserve">     工程建设及运行维护</t>
  </si>
  <si>
    <t xml:space="preserve">     产业发展</t>
  </si>
  <si>
    <t>2150599</t>
  </si>
  <si>
    <t xml:space="preserve">     其他工业和信息产业监管支出</t>
  </si>
  <si>
    <t>21507</t>
  </si>
  <si>
    <t xml:space="preserve">   国有资产监管</t>
  </si>
  <si>
    <t>2150701</t>
  </si>
  <si>
    <t>2150702</t>
  </si>
  <si>
    <t>2150703</t>
  </si>
  <si>
    <t>2150704</t>
  </si>
  <si>
    <t xml:space="preserve">     国有企业监事会专项</t>
  </si>
  <si>
    <t>2150705</t>
  </si>
  <si>
    <t xml:space="preserve">     中央企业专项管理</t>
  </si>
  <si>
    <t>2150799</t>
  </si>
  <si>
    <t xml:space="preserve">     其他国有资产监管支出</t>
  </si>
  <si>
    <t>21508</t>
  </si>
  <si>
    <t xml:space="preserve">   支持中小企业发展和管理支出</t>
  </si>
  <si>
    <t>2150801</t>
  </si>
  <si>
    <t>2150802</t>
  </si>
  <si>
    <t>2150803</t>
  </si>
  <si>
    <t>2150804</t>
  </si>
  <si>
    <t xml:space="preserve">     科技型中小企业技术创新基金</t>
  </si>
  <si>
    <t>2150805</t>
  </si>
  <si>
    <t xml:space="preserve">     中小企业发展专项</t>
  </si>
  <si>
    <t xml:space="preserve">     减免房租补贴</t>
  </si>
  <si>
    <t>2150899</t>
  </si>
  <si>
    <t xml:space="preserve">     其他支持中小企业发展和管理支出</t>
  </si>
  <si>
    <t>21599</t>
  </si>
  <si>
    <t xml:space="preserve">   其他资源勘探工业信息等支出</t>
  </si>
  <si>
    <t>2159901</t>
  </si>
  <si>
    <t xml:space="preserve">     黄金事务</t>
  </si>
  <si>
    <t>2159904</t>
  </si>
  <si>
    <t xml:space="preserve">     技术改造支出</t>
  </si>
  <si>
    <t>2159905</t>
  </si>
  <si>
    <t xml:space="preserve">     中药材扶持资金支出</t>
  </si>
  <si>
    <t>2159906</t>
  </si>
  <si>
    <t xml:space="preserve">     重点产业振兴和技术改造项目贷款贴息</t>
  </si>
  <si>
    <t>2159999</t>
  </si>
  <si>
    <t xml:space="preserve">     其他资源勘探工业信息等支出</t>
  </si>
  <si>
    <t>215A</t>
  </si>
  <si>
    <t>21602</t>
  </si>
  <si>
    <t xml:space="preserve">   商业流通事务</t>
  </si>
  <si>
    <t>2160201</t>
  </si>
  <si>
    <t>2160202</t>
  </si>
  <si>
    <t>2160203</t>
  </si>
  <si>
    <t>2160216</t>
  </si>
  <si>
    <t xml:space="preserve">     食品流通安全补贴</t>
  </si>
  <si>
    <t>2160217</t>
  </si>
  <si>
    <t xml:space="preserve">     市场监测及信息管理</t>
  </si>
  <si>
    <t>2160218</t>
  </si>
  <si>
    <t xml:space="preserve">     民贸企业补贴</t>
  </si>
  <si>
    <t>2160219</t>
  </si>
  <si>
    <t xml:space="preserve">     民贸民品贷款贴息</t>
  </si>
  <si>
    <t>2160250</t>
  </si>
  <si>
    <t>2160299</t>
  </si>
  <si>
    <t xml:space="preserve">     其他商业流通事务支出</t>
  </si>
  <si>
    <t>21606</t>
  </si>
  <si>
    <t xml:space="preserve">   涉外发展服务支出</t>
  </si>
  <si>
    <t>2160601</t>
  </si>
  <si>
    <t>2160602</t>
  </si>
  <si>
    <t>2160603</t>
  </si>
  <si>
    <t>2160607</t>
  </si>
  <si>
    <t xml:space="preserve">     外商投资环境建设补助资金</t>
  </si>
  <si>
    <t>2160699</t>
  </si>
  <si>
    <t xml:space="preserve">     其他涉外发展服务支出</t>
  </si>
  <si>
    <t>21699</t>
  </si>
  <si>
    <t xml:space="preserve">   其他商业服务业等支出</t>
  </si>
  <si>
    <t>2169901</t>
  </si>
  <si>
    <t xml:space="preserve">     服务业基础设施建设</t>
  </si>
  <si>
    <t>2169999</t>
  </si>
  <si>
    <t xml:space="preserve">     其他商业服务业等支出</t>
  </si>
  <si>
    <t>216A</t>
  </si>
  <si>
    <t>21701</t>
  </si>
  <si>
    <t xml:space="preserve">   金融部门行政支出</t>
  </si>
  <si>
    <t>2170101</t>
  </si>
  <si>
    <t>2170102</t>
  </si>
  <si>
    <t>2170103</t>
  </si>
  <si>
    <t>2170104</t>
  </si>
  <si>
    <t xml:space="preserve">     安全防卫</t>
  </si>
  <si>
    <t>2170150</t>
  </si>
  <si>
    <t>2170199</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</si>
  <si>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</si>
  <si>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</si>
  <si>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</si>
  <si>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</si>
  <si>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</si>
  <si>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</si>
  <si>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</si>
  <si>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</si>
  <si>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</si>
  <si>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</si>
  <si>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</si>
  <si>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21703</t>
  </si>
  <si>
    <t xml:space="preserve">   金融发展支出</t>
  </si>
  <si>
    <t>2170301</t>
  </si>
  <si>
    <t xml:space="preserve">     政策性银行亏损补贴</t>
  </si>
  <si>
    <t>2170302</t>
  </si>
  <si>
    <t xml:space="preserve">     利息费用补贴支出</t>
  </si>
  <si>
    <t>2170303</t>
  </si>
  <si>
    <t xml:space="preserve">     补充资本金</t>
  </si>
  <si>
    <t>2170304</t>
  </si>
  <si>
    <t xml:space="preserve">     风险基金补助</t>
  </si>
  <si>
    <t>2170399</t>
  </si>
  <si>
    <t xml:space="preserve">     其他金融发展支出</t>
  </si>
  <si>
    <t>21799</t>
  </si>
  <si>
    <t xml:space="preserve">   其他金融支出</t>
  </si>
  <si>
    <t xml:space="preserve">     重点企业贷款贴息</t>
  </si>
  <si>
    <t>217A</t>
  </si>
  <si>
    <t>21901</t>
  </si>
  <si>
    <t xml:space="preserve">   一般公共服务</t>
  </si>
  <si>
    <t>21902</t>
  </si>
  <si>
    <t xml:space="preserve">   教育</t>
  </si>
  <si>
    <t>21903</t>
  </si>
  <si>
    <t xml:space="preserve">   文化体育与传媒</t>
  </si>
  <si>
    <t>21904</t>
  </si>
  <si>
    <t xml:space="preserve">   医疗卫生</t>
  </si>
  <si>
    <t>21905</t>
  </si>
  <si>
    <t xml:space="preserve">   节能环保</t>
  </si>
  <si>
    <t>21906</t>
  </si>
  <si>
    <t xml:space="preserve">   农业</t>
  </si>
  <si>
    <t>21907</t>
  </si>
  <si>
    <t xml:space="preserve">   交通运输</t>
  </si>
  <si>
    <t>21908</t>
  </si>
  <si>
    <t xml:space="preserve">   住房保障</t>
  </si>
  <si>
    <t>21999</t>
  </si>
  <si>
    <t xml:space="preserve">   其他支出</t>
  </si>
  <si>
    <t>22001</t>
  </si>
  <si>
    <t xml:space="preserve">   自然资源事务</t>
  </si>
  <si>
    <t>2200101</t>
  </si>
  <si>
    <t>2200102</t>
  </si>
  <si>
    <t>2200103</t>
  </si>
  <si>
    <t>2200104</t>
  </si>
  <si>
    <t xml:space="preserve">     自然资源规划及管理</t>
  </si>
  <si>
    <t>2200106</t>
  </si>
  <si>
    <t xml:space="preserve">     自然资源利用与保护</t>
  </si>
  <si>
    <t>2200107</t>
  </si>
  <si>
    <t xml:space="preserve">     自然资源社会公益服务</t>
  </si>
  <si>
    <t>2200108</t>
  </si>
  <si>
    <t xml:space="preserve">     自然资源行业业务管理</t>
  </si>
  <si>
    <t>2200109</t>
  </si>
  <si>
    <t xml:space="preserve">     自然资源调查与确权登记</t>
  </si>
  <si>
    <t>2200112</t>
  </si>
  <si>
    <t xml:space="preserve">     土地资源储备支出</t>
  </si>
  <si>
    <t>2200113</t>
  </si>
  <si>
    <t xml:space="preserve">     地质矿产资源与环境调查</t>
  </si>
  <si>
    <t>2200114</t>
  </si>
  <si>
    <t xml:space="preserve">     地质勘查与矿产资源管理</t>
  </si>
  <si>
    <t>2200115</t>
  </si>
  <si>
    <t xml:space="preserve">     地质转产项目财政贴息</t>
  </si>
  <si>
    <t>2200116</t>
  </si>
  <si>
    <t xml:space="preserve">     国外风险勘查</t>
  </si>
  <si>
    <t>2200119</t>
  </si>
  <si>
    <t xml:space="preserve">     地质勘查基金（周转金）支出</t>
  </si>
  <si>
    <t>2200120</t>
  </si>
  <si>
    <t xml:space="preserve">     海域与海岛管理</t>
  </si>
  <si>
    <t>2200121</t>
  </si>
  <si>
    <t xml:space="preserve">     自然资源国际合作与海洋权益维护</t>
  </si>
  <si>
    <t>2200122</t>
  </si>
  <si>
    <t xml:space="preserve">     自然资源卫星</t>
  </si>
  <si>
    <t>2200123</t>
  </si>
  <si>
    <t xml:space="preserve">     极地考察</t>
  </si>
  <si>
    <t>2200124</t>
  </si>
  <si>
    <t xml:space="preserve">     深海调查与资源开发</t>
  </si>
  <si>
    <t>2200125</t>
  </si>
  <si>
    <t xml:space="preserve">     海港航标维护</t>
  </si>
  <si>
    <t>2200126</t>
  </si>
  <si>
    <t xml:space="preserve">     海水淡化</t>
  </si>
  <si>
    <t>2200127</t>
  </si>
  <si>
    <t xml:space="preserve">     无居民海岛使用金支出</t>
  </si>
  <si>
    <t>2200128</t>
  </si>
  <si>
    <t xml:space="preserve">     海洋战略规划与预警监测</t>
  </si>
  <si>
    <t>2200129</t>
  </si>
  <si>
    <t xml:space="preserve">     基础测绘与地理信息监管</t>
  </si>
  <si>
    <t>2200150</t>
  </si>
  <si>
    <t>2200199</t>
  </si>
  <si>
    <t xml:space="preserve">     其他自然资源事务支出</t>
  </si>
  <si>
    <t>22005</t>
  </si>
  <si>
    <t xml:space="preserve">   气象事务</t>
  </si>
  <si>
    <t>2200501</t>
  </si>
  <si>
    <t>2200502</t>
  </si>
  <si>
    <t>2200503</t>
  </si>
  <si>
    <t>2200504</t>
  </si>
  <si>
    <t xml:space="preserve">     气象事业机构</t>
  </si>
  <si>
    <t>2200506</t>
  </si>
  <si>
    <t xml:space="preserve">     气象探测</t>
  </si>
  <si>
    <t>2200507</t>
  </si>
  <si>
    <t xml:space="preserve">     气象信息传输及管理</t>
  </si>
  <si>
    <t>2200508</t>
  </si>
  <si>
    <t xml:space="preserve">     气象预报预测</t>
  </si>
  <si>
    <t>2200509</t>
  </si>
  <si>
    <t xml:space="preserve">     气象服务</t>
  </si>
  <si>
    <t>2200510</t>
  </si>
  <si>
    <t xml:space="preserve">     气象装备保障维护</t>
  </si>
  <si>
    <t>2200511</t>
  </si>
  <si>
    <t xml:space="preserve">     气象基础设施建设与维修</t>
  </si>
  <si>
    <t>2200512</t>
  </si>
  <si>
    <t xml:space="preserve">     气象卫星</t>
  </si>
  <si>
    <t>2200513</t>
  </si>
  <si>
    <t xml:space="preserve">     气象法规与标准</t>
  </si>
  <si>
    <t>2200514</t>
  </si>
  <si>
    <t xml:space="preserve">     气象资金审计稽查</t>
  </si>
  <si>
    <t>2200599</t>
  </si>
  <si>
    <t xml:space="preserve">     其他气象事务支出</t>
  </si>
  <si>
    <t>22099</t>
  </si>
  <si>
    <t xml:space="preserve">   其他自然资源海洋气象等支出</t>
  </si>
  <si>
    <t xml:space="preserve">     其他自然资源海洋气象等支出</t>
  </si>
  <si>
    <t>220A</t>
  </si>
  <si>
    <t>22101</t>
  </si>
  <si>
    <t xml:space="preserve">   保障性安居工程支出</t>
  </si>
  <si>
    <t>2210101</t>
  </si>
  <si>
    <t xml:space="preserve">     廉租住房</t>
  </si>
  <si>
    <t>2210102</t>
  </si>
  <si>
    <t xml:space="preserve">     沉陷区治理</t>
  </si>
  <si>
    <t>2210103</t>
  </si>
  <si>
    <t xml:space="preserve">     棚户区改造</t>
  </si>
  <si>
    <t>2210104</t>
  </si>
  <si>
    <t xml:space="preserve">     少数民族地区游牧民定居工程</t>
  </si>
  <si>
    <t>2210105</t>
  </si>
  <si>
    <t xml:space="preserve">     农村危房改造</t>
  </si>
  <si>
    <t>2210106</t>
  </si>
  <si>
    <t xml:space="preserve">     公共租赁住房</t>
  </si>
  <si>
    <t>2210107</t>
  </si>
  <si>
    <t xml:space="preserve">     保障性住房租金补贴</t>
  </si>
  <si>
    <t>2210108</t>
  </si>
  <si>
    <t xml:space="preserve">     老旧小区改造</t>
  </si>
  <si>
    <t>2210109</t>
  </si>
  <si>
    <t xml:space="preserve">     住房租赁市场发展</t>
  </si>
  <si>
    <t>2210199</t>
  </si>
  <si>
    <t xml:space="preserve">     其他保障性安居工程支出</t>
  </si>
  <si>
    <t>22102</t>
  </si>
  <si>
    <t xml:space="preserve">   住房改革支出</t>
  </si>
  <si>
    <t>2210201</t>
  </si>
  <si>
    <t xml:space="preserve">     住房公积金</t>
  </si>
  <si>
    <t>2210202</t>
  </si>
  <si>
    <t xml:space="preserve">     提租补贴</t>
  </si>
  <si>
    <t>2210203</t>
  </si>
  <si>
    <t xml:space="preserve">     购房补贴</t>
  </si>
  <si>
    <t>22103</t>
  </si>
  <si>
    <t xml:space="preserve">   城乡社区住宅</t>
  </si>
  <si>
    <t>2210301</t>
  </si>
  <si>
    <t xml:space="preserve">     公有住房建设和维修改造支出</t>
  </si>
  <si>
    <t>2210302</t>
  </si>
  <si>
    <t xml:space="preserve">     住房公积金管理</t>
  </si>
  <si>
    <t>2210399</t>
  </si>
  <si>
    <t xml:space="preserve">     其他城乡社区住宅支出</t>
  </si>
  <si>
    <t>221A</t>
  </si>
  <si>
    <t>22201</t>
  </si>
  <si>
    <t xml:space="preserve">   粮油事务</t>
  </si>
  <si>
    <t>2220101</t>
  </si>
  <si>
    <t>2220102</t>
  </si>
  <si>
    <t>2220103</t>
  </si>
  <si>
    <t>2220104</t>
  </si>
  <si>
    <t xml:space="preserve">     财务与审计支出</t>
  </si>
  <si>
    <t>2220105</t>
  </si>
  <si>
    <t xml:space="preserve">     信息统计</t>
  </si>
  <si>
    <t>2220106</t>
  </si>
  <si>
    <t xml:space="preserve">     专项业务活动</t>
  </si>
  <si>
    <t>2220107</t>
  </si>
  <si>
    <t xml:space="preserve">     国家粮油差价补贴</t>
  </si>
  <si>
    <t>2220112</t>
  </si>
  <si>
    <t xml:space="preserve">     粮食财务挂账利息补贴</t>
  </si>
  <si>
    <t>2220113</t>
  </si>
  <si>
    <t xml:space="preserve">     粮食财务挂账消化款</t>
  </si>
  <si>
    <t>2220114</t>
  </si>
  <si>
    <t xml:space="preserve">     处理陈化粮补贴</t>
  </si>
  <si>
    <t>2220115</t>
  </si>
  <si>
    <t xml:space="preserve">     粮食风险基金</t>
  </si>
  <si>
    <t>2220118</t>
  </si>
  <si>
    <t xml:space="preserve">     粮油市场调控专项资金</t>
  </si>
  <si>
    <t xml:space="preserve">     设施建设</t>
  </si>
  <si>
    <t xml:space="preserve">     设施安全</t>
  </si>
  <si>
    <t xml:space="preserve">     物资保管体系</t>
  </si>
  <si>
    <t>2220150</t>
  </si>
  <si>
    <t>2220199</t>
  </si>
  <si>
    <t xml:space="preserve">     其他粮油事务支出</t>
  </si>
  <si>
    <t>22202</t>
  </si>
  <si>
    <t xml:space="preserve">   物资事务</t>
  </si>
  <si>
    <t>2220201</t>
  </si>
  <si>
    <t>2220202</t>
  </si>
  <si>
    <t>2220203</t>
  </si>
  <si>
    <t>2220204</t>
  </si>
  <si>
    <t xml:space="preserve">     铁路专用线</t>
  </si>
  <si>
    <t>2220205</t>
  </si>
  <si>
    <t xml:space="preserve">     护库武警和民兵支出</t>
  </si>
  <si>
    <t>2220206</t>
  </si>
  <si>
    <t xml:space="preserve">     物资保管与保养</t>
  </si>
  <si>
    <t>2220207</t>
  </si>
  <si>
    <t xml:space="preserve">     专项贷款利息</t>
  </si>
  <si>
    <t>2220209</t>
  </si>
  <si>
    <t xml:space="preserve">     物资转移</t>
  </si>
  <si>
    <t>2220210</t>
  </si>
  <si>
    <t xml:space="preserve">     物资轮换</t>
  </si>
  <si>
    <t>2220211</t>
  </si>
  <si>
    <t xml:space="preserve">     仓库建设</t>
  </si>
  <si>
    <t>2220212</t>
  </si>
  <si>
    <t xml:space="preserve">     仓库安防</t>
  </si>
  <si>
    <t>2220250</t>
  </si>
  <si>
    <t>2220299</t>
  </si>
  <si>
    <t xml:space="preserve">     其他物资事务支出</t>
  </si>
  <si>
    <t>22203</t>
  </si>
  <si>
    <t xml:space="preserve">   能源储备</t>
  </si>
  <si>
    <t>2220301</t>
  </si>
  <si>
    <t xml:space="preserve">     石油储备</t>
  </si>
  <si>
    <t>2220303</t>
  </si>
  <si>
    <t xml:space="preserve">     天然铀能源储备</t>
  </si>
  <si>
    <t>2220304</t>
  </si>
  <si>
    <t xml:space="preserve">     煤炭储备</t>
  </si>
  <si>
    <t xml:space="preserve">     成品油储备</t>
  </si>
  <si>
    <t>2220399</t>
  </si>
  <si>
    <t xml:space="preserve">     其他能源储备支出</t>
  </si>
  <si>
    <t>22204</t>
  </si>
  <si>
    <t xml:space="preserve">   粮油储备</t>
  </si>
  <si>
    <t>2220401</t>
  </si>
  <si>
    <t xml:space="preserve">     储备粮油补贴</t>
  </si>
  <si>
    <t>2220402</t>
  </si>
  <si>
    <t xml:space="preserve">     储备粮油差价补贴</t>
  </si>
  <si>
    <t>2220403</t>
  </si>
  <si>
    <t xml:space="preserve">     储备粮（油）库建设</t>
  </si>
  <si>
    <t>2220404</t>
  </si>
  <si>
    <t xml:space="preserve">     最低收购价政策支出</t>
  </si>
  <si>
    <t>2220499</t>
  </si>
  <si>
    <t xml:space="preserve">     其他粮油储备支出</t>
  </si>
  <si>
    <t>22205</t>
  </si>
  <si>
    <t xml:space="preserve">   重要商品储备</t>
  </si>
  <si>
    <t>2220501</t>
  </si>
  <si>
    <t xml:space="preserve">     棉花储备</t>
  </si>
  <si>
    <t>2220502</t>
  </si>
  <si>
    <t xml:space="preserve">     食糖储备</t>
  </si>
  <si>
    <t>2220503</t>
  </si>
  <si>
    <t xml:space="preserve">     肉类储备</t>
  </si>
  <si>
    <t>2220504</t>
  </si>
  <si>
    <t xml:space="preserve">     化肥储备</t>
  </si>
  <si>
    <t>2220505</t>
  </si>
  <si>
    <t xml:space="preserve">     农药储备</t>
  </si>
  <si>
    <t>2220506</t>
  </si>
  <si>
    <t xml:space="preserve">     边销茶储备</t>
  </si>
  <si>
    <t>2220507</t>
  </si>
  <si>
    <t xml:space="preserve">     羊毛储备</t>
  </si>
  <si>
    <t>2220508</t>
  </si>
  <si>
    <t xml:space="preserve">     医药储备</t>
  </si>
  <si>
    <t>2220509</t>
  </si>
  <si>
    <t xml:space="preserve">     食盐储备</t>
  </si>
  <si>
    <t>2220510</t>
  </si>
  <si>
    <t xml:space="preserve">     战略物资储备</t>
  </si>
  <si>
    <t xml:space="preserve">     应急物资储备</t>
  </si>
  <si>
    <t>2220599</t>
  </si>
  <si>
    <t xml:space="preserve">     其他重要商品储备支出</t>
  </si>
  <si>
    <t>222A</t>
  </si>
  <si>
    <t>22401</t>
  </si>
  <si>
    <t xml:space="preserve">   应急管理事务</t>
  </si>
  <si>
    <t>2240101</t>
  </si>
  <si>
    <t>2240102</t>
  </si>
  <si>
    <t>2240103</t>
  </si>
  <si>
    <t>2240104</t>
  </si>
  <si>
    <t xml:space="preserve">     灾害风险防治</t>
  </si>
  <si>
    <t>2240105</t>
  </si>
  <si>
    <t xml:space="preserve">     国务院安委会专项</t>
  </si>
  <si>
    <t>2240106</t>
  </si>
  <si>
    <t xml:space="preserve">     安全监管</t>
  </si>
  <si>
    <t>2240107</t>
  </si>
  <si>
    <t xml:space="preserve">     安全生产基础</t>
  </si>
  <si>
    <t>2240108</t>
  </si>
  <si>
    <t xml:space="preserve">     应急救援</t>
  </si>
  <si>
    <t>2240109</t>
  </si>
  <si>
    <t xml:space="preserve">     应急管理</t>
  </si>
  <si>
    <t>2240150</t>
  </si>
  <si>
    <t>2240199</t>
  </si>
  <si>
    <t xml:space="preserve">     其他应急管理支出</t>
  </si>
  <si>
    <t>22402</t>
  </si>
  <si>
    <t xml:space="preserve">   消防事务</t>
  </si>
  <si>
    <t>2240201</t>
  </si>
  <si>
    <t>2240202</t>
  </si>
  <si>
    <t>2240203</t>
  </si>
  <si>
    <t>2240204</t>
  </si>
  <si>
    <t xml:space="preserve">     消防应急救援</t>
  </si>
  <si>
    <t>2240299</t>
  </si>
  <si>
    <t xml:space="preserve">     其他消防事务支出</t>
  </si>
  <si>
    <t>22403</t>
  </si>
  <si>
    <t xml:space="preserve">   森林消防事务</t>
  </si>
  <si>
    <t>2240301</t>
  </si>
  <si>
    <t>2240302</t>
  </si>
  <si>
    <t>2240303</t>
  </si>
  <si>
    <t>2240304</t>
  </si>
  <si>
    <t xml:space="preserve">     森林消防应急救援</t>
  </si>
  <si>
    <t>2240399</t>
  </si>
  <si>
    <t xml:space="preserve">     其他森林消防事务支出</t>
  </si>
  <si>
    <t>22404</t>
  </si>
  <si>
    <t xml:space="preserve">   煤矿安全</t>
  </si>
  <si>
    <t>2240401</t>
  </si>
  <si>
    <t>2240402</t>
  </si>
  <si>
    <t>2240403</t>
  </si>
  <si>
    <t>2240404</t>
  </si>
  <si>
    <t xml:space="preserve">     煤矿安全监察事务</t>
  </si>
  <si>
    <t>2240405</t>
  </si>
  <si>
    <t xml:space="preserve">     煤矿应急救援事务</t>
  </si>
  <si>
    <t>2240450</t>
  </si>
  <si>
    <t>2240499</t>
  </si>
  <si>
    <t xml:space="preserve">     其他煤矿安全支出</t>
  </si>
  <si>
    <t>22405</t>
  </si>
  <si>
    <t xml:space="preserve">   地震事务</t>
  </si>
  <si>
    <t>2240501</t>
  </si>
  <si>
    <t>2240502</t>
  </si>
  <si>
    <t>2240503</t>
  </si>
  <si>
    <t>2240504</t>
  </si>
  <si>
    <t xml:space="preserve">     地震监测</t>
  </si>
  <si>
    <t>2240505</t>
  </si>
  <si>
    <t xml:space="preserve">     地震预测预报</t>
  </si>
  <si>
    <t>2240506</t>
  </si>
  <si>
    <t xml:space="preserve">     地震灾害预防</t>
  </si>
  <si>
    <t>2240507</t>
  </si>
  <si>
    <t xml:space="preserve">     地震应急救援</t>
  </si>
  <si>
    <t>2240508</t>
  </si>
  <si>
    <t xml:space="preserve">     地震环境探察</t>
  </si>
  <si>
    <t>2240509</t>
  </si>
  <si>
    <t xml:space="preserve">     防震减灾信息管理</t>
  </si>
  <si>
    <t>2240510</t>
  </si>
  <si>
    <t xml:space="preserve">     防震减灾基础管理</t>
  </si>
  <si>
    <t>2240550</t>
  </si>
  <si>
    <t xml:space="preserve">     地震事业机构</t>
  </si>
  <si>
    <t>2240599</t>
  </si>
  <si>
    <t xml:space="preserve">     其他地震事务支出</t>
  </si>
  <si>
    <t>22406</t>
  </si>
  <si>
    <t xml:space="preserve">   自然灾害防治</t>
  </si>
  <si>
    <t>2240601</t>
  </si>
  <si>
    <t xml:space="preserve">     地质灾害防治</t>
  </si>
  <si>
    <t>2240602</t>
  </si>
  <si>
    <t xml:space="preserve">     森林草原防灾减灾</t>
  </si>
  <si>
    <t>2240699</t>
  </si>
  <si>
    <t xml:space="preserve">     其他自然灾害防治支出</t>
  </si>
  <si>
    <t>22407</t>
  </si>
  <si>
    <t xml:space="preserve">   自然灾害救灾及恢复重建支出</t>
  </si>
  <si>
    <t>2240701</t>
  </si>
  <si>
    <t xml:space="preserve">     中央自然灾害生活补助</t>
  </si>
  <si>
    <t>2240702</t>
  </si>
  <si>
    <t xml:space="preserve">     地方自然灾害生活补助</t>
  </si>
  <si>
    <t>2240703</t>
  </si>
  <si>
    <t xml:space="preserve">     自然灾害救灾补助</t>
  </si>
  <si>
    <t>2240704</t>
  </si>
  <si>
    <t xml:space="preserve">     自然灾害灾后重建补助</t>
  </si>
  <si>
    <t>2240799</t>
  </si>
  <si>
    <t xml:space="preserve">     其他自然灾害救灾及恢复重建支出</t>
  </si>
  <si>
    <t>22499</t>
  </si>
  <si>
    <t xml:space="preserve">   其他灾害防治及应急管理支出</t>
  </si>
  <si>
    <t>2249999</t>
  </si>
  <si>
    <t xml:space="preserve">     其他灾害防治及应急管理支出</t>
  </si>
  <si>
    <t>224A</t>
  </si>
  <si>
    <t>23203</t>
  </si>
  <si>
    <t xml:space="preserve">   地方政府一般债务付息支出</t>
  </si>
  <si>
    <t>2320301</t>
  </si>
  <si>
    <t xml:space="preserve">     地方政府一般债券付息支出</t>
  </si>
  <si>
    <t>2320302</t>
  </si>
  <si>
    <t xml:space="preserve">     地方政府向外国政府借款付息支出</t>
  </si>
  <si>
    <t>2320303</t>
  </si>
  <si>
    <t xml:space="preserve">     地方政府向国际组织借款付息支出</t>
  </si>
  <si>
    <t xml:space="preserve">     地方政府其他一般债务付息支出</t>
  </si>
  <si>
    <t>232A</t>
  </si>
  <si>
    <t>23303</t>
  </si>
  <si>
    <t xml:space="preserve">   地方政府一般债务发行费用支出</t>
  </si>
  <si>
    <t>22902</t>
  </si>
  <si>
    <t xml:space="preserve">   年初预留</t>
  </si>
  <si>
    <t>22999</t>
  </si>
  <si>
    <t>229A</t>
  </si>
  <si>
    <t>省本级一般公共预算支出</t>
  </si>
  <si>
    <t>1-5  2021年景洪市市本级一般公共预算政府预算经济分类表（基本支出）</t>
  </si>
  <si>
    <t>经济科目名称</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</si>
  <si>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</si>
  <si>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</si>
  <si>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</si>
  <si>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</si>
  <si>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</si>
  <si>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</si>
  <si>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</si>
  <si>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</si>
  <si>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</si>
  <si>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</si>
  <si>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  </t>
  </si>
  <si>
    <t xml:space="preserve">  公务接待费</t>
  </si>
  <si>
    <t xml:space="preserve">  因公出国（境）费用</t>
  </si>
  <si>
    <t xml:space="preserve">  公务用车运行维护费</t>
  </si>
  <si>
    <t xml:space="preserve">  维修(护)费</t>
  </si>
  <si>
    <t xml:space="preserve">  其他商品和服务支出</t>
  </si>
  <si>
    <t>机关资本性支出</t>
  </si>
  <si>
    <t xml:space="preserve">  设备购置</t>
  </si>
  <si>
    <t>对事业单位经常性补助</t>
  </si>
  <si>
    <t xml:space="preserve">  工资福利支出</t>
  </si>
  <si>
    <t xml:space="preserve">  商品和服务支出</t>
  </si>
  <si>
    <t>对事业单位资本性补助</t>
  </si>
  <si>
    <t xml:space="preserve">  资本性支出(一)</t>
  </si>
  <si>
    <t>对个人和家庭的补助</t>
  </si>
  <si>
    <t xml:space="preserve">  社会福利和救助</t>
  </si>
  <si>
    <t xml:space="preserve">  离退休费</t>
  </si>
  <si>
    <t xml:space="preserve">  其他对个人和家庭的补助</t>
  </si>
  <si>
    <t>支  出  合  计</t>
  </si>
  <si>
    <t>1-6  2021年景洪市市本级一般公共预算支出表（州、市对下转移支付项目）</t>
  </si>
  <si>
    <t>项       目</t>
  </si>
  <si>
    <t>其中：延续项目</t>
  </si>
  <si>
    <t>其中：新增项目</t>
  </si>
  <si>
    <t>一般公共服务支出</t>
  </si>
  <si>
    <t>不涉及对下转移支付</t>
  </si>
  <si>
    <t>国防支出</t>
  </si>
  <si>
    <t>公共安全支出</t>
  </si>
  <si>
    <t>教育支出</t>
  </si>
  <si>
    <t>科学技术支出</t>
  </si>
  <si>
    <t>文化旅游教育与传媒支出</t>
  </si>
  <si>
    <t>社会保障和就业支出</t>
  </si>
  <si>
    <t>卫生健康支出</t>
  </si>
  <si>
    <t>节能环保支出</t>
  </si>
  <si>
    <t>农林水支出</t>
  </si>
  <si>
    <t>交通运输支出</t>
  </si>
  <si>
    <t>资源勘探工业信息等支出</t>
  </si>
  <si>
    <t>商业服务业等支出</t>
  </si>
  <si>
    <t>金融支出</t>
  </si>
  <si>
    <t>自然资源海洋气象等支出</t>
  </si>
  <si>
    <t>住房保障支出</t>
  </si>
  <si>
    <t>粮油物资储备支出</t>
  </si>
  <si>
    <t>灾害防治及应急管理支出</t>
  </si>
  <si>
    <t>债务付息支出</t>
  </si>
  <si>
    <t>合计</t>
  </si>
  <si>
    <t xml:space="preserve">注：景洪市实行“乡财市管”管理体制，在编制年度财政预算时将市属各乡镇及站所支出纳入部门预算管理，乡镇财政取消乡镇财政总预算会计，对乡镇不实行对下转移支付管理体制。 </t>
  </si>
  <si>
    <t>1-7  2021年景洪市分地区税收返还和转移支付预算表</t>
  </si>
  <si>
    <t>州（市）</t>
  </si>
  <si>
    <t>税收返还</t>
  </si>
  <si>
    <t>转移支付</t>
  </si>
  <si>
    <t>一、提前下达数小计</t>
  </si>
  <si>
    <t>不涉及此内容</t>
  </si>
  <si>
    <t xml:space="preserve"> </t>
  </si>
  <si>
    <t>二、预算数</t>
  </si>
  <si>
    <t>1-8  2021年景洪市市本级“三公”经费预算财政拨款情况统计表</t>
  </si>
  <si>
    <t>比上年增、减情况</t>
  </si>
  <si>
    <t>增、减金额</t>
  </si>
  <si>
    <t>增、减幅度</t>
  </si>
  <si>
    <t>1.因公出国（境）费</t>
  </si>
  <si>
    <t>2.公务接待费</t>
  </si>
  <si>
    <t>3.公务用车购置及运行费</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</si>
  <si>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</si>
  <si>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</si>
  <si>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 2021年“三公”经费预算比2020年减少7,131,239.00元，压缩24.33%，原因是：严格按照党中央、国务院关于过紧日子的有关要求，厉行节约办一切事业，大力压减因公出国（境）任务、公务用车费用和公务接待费支出。具体是：（1）因公出国（境）费压缩原因：各单位一律不准借学习考察名议用公款组织干部职工外出旅游。各单位出国（境）考察和外出参观学习必须严格按程序办理，严格控制因公出国（境）人数及次数，严格对每一个需出国的团组织及个人进行审核，以杜绝无预算或超预算安排出国以及超范围、超标准开支的现象。（2）公务接待费压缩原因：公务接待坚持节约简朴的原则，严禁奢侈浪费。各级干部出差，按照标准住宿、吃工作餐，一律不许超标准接待、食宿。对能够合并的公务接待统筹安排，无公函的公务活动和来访人员一律不予接待、严控陪同人数。（3）公务用车购置及运行费压缩原因：严格实行定编管理，公务车辆的配备标准必须严格执行国家和省、州相关规定；严格维修报批和报销手续，压缩车辆修理费、燃油费等支出。</t>
  </si>
  <si>
    <t>2-1  2021年景洪市政府性基金预算收入情况表</t>
  </si>
  <si>
    <t>1030102</t>
  </si>
  <si>
    <t>一、农网还贷资金收入</t>
  </si>
  <si>
    <t>1030112</t>
  </si>
  <si>
    <t>二、海南省高等级公路车辆通行附加费收入</t>
  </si>
  <si>
    <t>1030115</t>
  </si>
  <si>
    <t>三、港口建设费收入</t>
  </si>
  <si>
    <t>1030129</t>
  </si>
  <si>
    <t>四、国家电影事业发展专项资金收入</t>
  </si>
  <si>
    <t>1030146</t>
  </si>
  <si>
    <t>五、国有土地收益基金收入</t>
  </si>
  <si>
    <t>1030147</t>
  </si>
  <si>
    <t>六、农业土地开发资金收入</t>
  </si>
  <si>
    <t>1030148</t>
  </si>
  <si>
    <t>七、国有土地使用权出让收入</t>
  </si>
  <si>
    <t>103014801</t>
  </si>
  <si>
    <t xml:space="preserve">  土地出让价款收入</t>
  </si>
  <si>
    <t>103014802</t>
  </si>
  <si>
    <t xml:space="preserve">  补缴的土地价款</t>
  </si>
  <si>
    <t>103014803</t>
  </si>
  <si>
    <t xml:space="preserve">  划拨土地收入</t>
  </si>
  <si>
    <t>103014898</t>
  </si>
  <si>
    <t xml:space="preserve">  缴纳新增建设用地土地有偿使用费</t>
  </si>
  <si>
    <t>103014899</t>
  </si>
  <si>
    <t xml:space="preserve">  其他土地出让收入</t>
  </si>
  <si>
    <t>1030150</t>
  </si>
  <si>
    <t>八、大中型水库库区基金收入</t>
  </si>
  <si>
    <t>1030155</t>
  </si>
  <si>
    <t>九、彩票公益金收入</t>
  </si>
  <si>
    <t>103015501</t>
  </si>
  <si>
    <t xml:space="preserve">  福利彩票公益金收入</t>
  </si>
  <si>
    <t>103015502</t>
  </si>
  <si>
    <t xml:space="preserve">  体育彩票公益金收入</t>
  </si>
  <si>
    <t>1030156</t>
  </si>
  <si>
    <t>十、城市基础设施配套费收入</t>
  </si>
  <si>
    <t>1030157</t>
  </si>
  <si>
    <t>十一、小型水库移民扶助基金收入</t>
  </si>
  <si>
    <t>1030158</t>
  </si>
  <si>
    <t>十二、国家重大水利工程建设基金收入</t>
  </si>
  <si>
    <t>1030159</t>
  </si>
  <si>
    <t>十三、车辆通行费</t>
  </si>
  <si>
    <t>1030178</t>
  </si>
  <si>
    <t>十四、污水处理费收入</t>
  </si>
  <si>
    <t>1030180</t>
  </si>
  <si>
    <t>十五、彩票发行机构和彩票销售机构的业务费用</t>
  </si>
  <si>
    <t>1030199</t>
  </si>
  <si>
    <t>十六、其他政府性基金收入</t>
  </si>
  <si>
    <t>10310</t>
  </si>
  <si>
    <t>十七、专项债券对应项目专项收入</t>
  </si>
  <si>
    <t>全省政府性基金预算收入</t>
  </si>
  <si>
    <t>地方政府专项债务收入</t>
  </si>
  <si>
    <t xml:space="preserve">  政府性基金转移收入</t>
  </si>
  <si>
    <t xml:space="preserve">     政府性基金补助收入</t>
  </si>
  <si>
    <t xml:space="preserve">     抗疫特别国债转移支付收入</t>
  </si>
  <si>
    <t>2-2  2021年景洪市政府性基金预算支出情况表</t>
  </si>
  <si>
    <t>一、文化旅游体育与传媒支出</t>
  </si>
  <si>
    <t>20707</t>
  </si>
  <si>
    <t xml:space="preserve">   国家电影事业发展专项资金安排的支出</t>
  </si>
  <si>
    <t>2070701</t>
  </si>
  <si>
    <t xml:space="preserve">      资助国产影片放映</t>
  </si>
  <si>
    <t>2070702</t>
  </si>
  <si>
    <t xml:space="preserve">      资助影院建设</t>
  </si>
  <si>
    <t>2070703</t>
  </si>
  <si>
    <t xml:space="preserve">      资助少数民族语电影译制</t>
  </si>
  <si>
    <t>2070704</t>
  </si>
  <si>
    <t xml:space="preserve">      购买农村电影公益性放映版权服务</t>
  </si>
  <si>
    <t>2070799</t>
  </si>
  <si>
    <t xml:space="preserve">      其他国家电影事业发展专项资金支出</t>
  </si>
  <si>
    <t>20709</t>
  </si>
  <si>
    <t xml:space="preserve">   旅游发展基金支出</t>
  </si>
  <si>
    <t>2070901</t>
  </si>
  <si>
    <t xml:space="preserve">      宣传促销</t>
  </si>
  <si>
    <t>2070902</t>
  </si>
  <si>
    <t xml:space="preserve">      行业规划</t>
  </si>
  <si>
    <t>2070903</t>
  </si>
  <si>
    <t xml:space="preserve">      旅游事业补助</t>
  </si>
  <si>
    <t>2070904</t>
  </si>
  <si>
    <t xml:space="preserve">      地方旅游开发项目补助</t>
  </si>
  <si>
    <t>2070999</t>
  </si>
  <si>
    <t xml:space="preserve">      其他旅游发展基金支出 </t>
  </si>
  <si>
    <t>20710</t>
  </si>
  <si>
    <t xml:space="preserve">   国家电影事业发展专项资金对应专项债务收入安排的支出</t>
  </si>
  <si>
    <t>2071001</t>
  </si>
  <si>
    <t xml:space="preserve">      资助城市影院</t>
  </si>
  <si>
    <t>2071099</t>
  </si>
  <si>
    <t xml:space="preserve">      其他国家电影事业发展专项资金对应专项债务收入支出</t>
  </si>
  <si>
    <t>二、社会保障和就业支出</t>
  </si>
  <si>
    <t>20822</t>
  </si>
  <si>
    <t xml:space="preserve">    大中型水库移民后期扶持基金支出</t>
  </si>
  <si>
    <t>2082201</t>
  </si>
  <si>
    <t xml:space="preserve">      移民补助</t>
  </si>
  <si>
    <t>2082202</t>
  </si>
  <si>
    <t xml:space="preserve">      基础设施建设和经济发展</t>
  </si>
  <si>
    <t>2082299</t>
  </si>
  <si>
    <t xml:space="preserve">      其他大中型水库移民后期扶持基金支出</t>
  </si>
  <si>
    <t>20823</t>
  </si>
  <si>
    <t xml:space="preserve">    小型水库移民扶助基金安排的支出</t>
  </si>
  <si>
    <t>2082301</t>
  </si>
  <si>
    <t>2082302</t>
  </si>
  <si>
    <t>2082399</t>
  </si>
  <si>
    <t xml:space="preserve">      其他小型水库移民扶助基金支出</t>
  </si>
  <si>
    <t>20829</t>
  </si>
  <si>
    <t xml:space="preserve">    小型水库移民扶助基金对应专项债务收入安排的支出</t>
  </si>
  <si>
    <t>2082901</t>
  </si>
  <si>
    <t>2082999</t>
  </si>
  <si>
    <t xml:space="preserve">      其他小型水库移民扶助基金对应专项债务收入安排的支出</t>
  </si>
  <si>
    <t>三、节能环保支出</t>
  </si>
  <si>
    <t>21160</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</si>
  <si>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</si>
  <si>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</si>
  <si>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</si>
  <si>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</si>
  <si>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</si>
  <si>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</si>
  <si>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</si>
  <si>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</si>
  <si>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</si>
  <si>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</si>
  <si>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四、城乡社区支出</t>
  </si>
  <si>
    <t>21208</t>
  </si>
  <si>
    <t xml:space="preserve">    国有土地使用权出让收入安排的支出</t>
  </si>
  <si>
    <t>2120801</t>
  </si>
  <si>
    <t xml:space="preserve">      征地和拆迁补偿支出</t>
  </si>
  <si>
    <t>2120802</t>
  </si>
  <si>
    <t xml:space="preserve">      土地开发支出</t>
  </si>
  <si>
    <t>2120803</t>
  </si>
  <si>
    <t xml:space="preserve">      城市建设支出</t>
  </si>
  <si>
    <t>2120804</t>
  </si>
  <si>
    <t xml:space="preserve">      农村基础设施建设支出</t>
  </si>
  <si>
    <t>2120805</t>
  </si>
  <si>
    <t xml:space="preserve">      补助被征地农民支出</t>
  </si>
  <si>
    <t>2120806</t>
  </si>
  <si>
    <t xml:space="preserve">      土地出让业务支出</t>
  </si>
  <si>
    <t>2120807</t>
  </si>
  <si>
    <t xml:space="preserve">      廉租住房支出</t>
  </si>
  <si>
    <t>2120809</t>
  </si>
  <si>
    <t xml:space="preserve">      支付破产或改制企业职工安置费</t>
  </si>
  <si>
    <t>2120810</t>
  </si>
  <si>
    <t xml:space="preserve">      棚户区改造支出</t>
  </si>
  <si>
    <t>2120811</t>
  </si>
  <si>
    <t xml:space="preserve">      公共租赁住房支出</t>
  </si>
  <si>
    <t>2120813</t>
  </si>
  <si>
    <t xml:space="preserve">      保障性住房租金补贴</t>
  </si>
  <si>
    <t>2120899</t>
  </si>
  <si>
    <t xml:space="preserve">      其他国有土地使用权出让收入安排的支出</t>
  </si>
  <si>
    <t>21210</t>
  </si>
  <si>
    <t xml:space="preserve">    国有土地收益基金安排的支出</t>
  </si>
  <si>
    <t>2121001</t>
  </si>
  <si>
    <t>2121002</t>
  </si>
  <si>
    <t>2121099</t>
  </si>
  <si>
    <t xml:space="preserve">      其他国有土地收益基金支出</t>
  </si>
  <si>
    <t>21211</t>
  </si>
  <si>
    <t xml:space="preserve">    农业土地开发资金安排的支出</t>
  </si>
  <si>
    <t>21213</t>
  </si>
  <si>
    <t xml:space="preserve">    城市基础设施配套费安排的支出</t>
  </si>
  <si>
    <t>2121301</t>
  </si>
  <si>
    <t xml:space="preserve">      城市公共设施</t>
  </si>
  <si>
    <t>2121302</t>
  </si>
  <si>
    <t xml:space="preserve">      城市环境卫生</t>
  </si>
  <si>
    <t>2121303</t>
  </si>
  <si>
    <t xml:space="preserve">      公有房屋</t>
  </si>
  <si>
    <t>2121304</t>
  </si>
  <si>
    <t xml:space="preserve">      城市防洪</t>
  </si>
  <si>
    <t>2121399</t>
  </si>
  <si>
    <t xml:space="preserve">      其他城市基础设施配套费安排的支出</t>
  </si>
  <si>
    <t>21214</t>
  </si>
  <si>
    <t xml:space="preserve">    污水处理费收入安排的支出</t>
  </si>
  <si>
    <t>2121401</t>
  </si>
  <si>
    <t xml:space="preserve">      污水处理设施建设和运营</t>
  </si>
  <si>
    <t>2121402</t>
  </si>
  <si>
    <t xml:space="preserve">      代征手续费</t>
  </si>
  <si>
    <t>2121499</t>
  </si>
  <si>
    <t xml:space="preserve">      其他污水处理费安排的支出</t>
  </si>
  <si>
    <t>21215</t>
  </si>
  <si>
    <t xml:space="preserve">    土地储备专项债券收入安排的支出</t>
  </si>
  <si>
    <t>2121501</t>
  </si>
  <si>
    <t>2121502</t>
  </si>
  <si>
    <t>2121599</t>
  </si>
  <si>
    <t xml:space="preserve">      其他土地储备专项债券收入安排的支出</t>
  </si>
  <si>
    <t>21216</t>
  </si>
  <si>
    <t xml:space="preserve">    棚户区改造专项债券收入安排的支出</t>
  </si>
  <si>
    <t>2121601</t>
  </si>
  <si>
    <t>2121602</t>
  </si>
  <si>
    <t>2121699</t>
  </si>
  <si>
    <t xml:space="preserve">      其他棚户区改造专项债券收入安排的支出</t>
  </si>
  <si>
    <t>21217</t>
  </si>
  <si>
    <t xml:space="preserve">    城市基础设施配套费对应专项债务收入安排的支出</t>
  </si>
  <si>
    <t>2121701</t>
  </si>
  <si>
    <t>2121702</t>
  </si>
  <si>
    <t>2121703</t>
  </si>
  <si>
    <t>2121704</t>
  </si>
  <si>
    <t>2121799</t>
  </si>
  <si>
    <t xml:space="preserve">      其他城市基础设施配套费对应专项债务收入安排的支出</t>
  </si>
  <si>
    <t>21218</t>
  </si>
  <si>
    <t xml:space="preserve">    污水处理费对应专项债务收入安排的支出</t>
  </si>
  <si>
    <t>2121801</t>
  </si>
  <si>
    <t>2121899</t>
  </si>
  <si>
    <t xml:space="preserve">      其他污水处理费对应专项债务收入安排的支出</t>
  </si>
  <si>
    <t>21219</t>
  </si>
  <si>
    <t xml:space="preserve">    国有土地使用权出让收入对应专项债务收入安排的支出</t>
  </si>
  <si>
    <t>2121901</t>
  </si>
  <si>
    <t>2121902</t>
  </si>
  <si>
    <t>2121903</t>
  </si>
  <si>
    <t>2121904</t>
  </si>
  <si>
    <t>2121905</t>
  </si>
  <si>
    <t>2121906</t>
  </si>
  <si>
    <t>2121907</t>
  </si>
  <si>
    <t>2121999</t>
  </si>
  <si>
    <t xml:space="preserve">      其他国有土地使用权出让收入对应专项债务收入安排的支出</t>
  </si>
  <si>
    <t>五、农林水支出</t>
  </si>
  <si>
    <t>21366</t>
  </si>
  <si>
    <t xml:space="preserve">    大中型水库库区基金安排的支出</t>
  </si>
  <si>
    <t>2136601</t>
  </si>
  <si>
    <t>2136602</t>
  </si>
  <si>
    <t xml:space="preserve">      解决移民遗留问题</t>
  </si>
  <si>
    <t>2136603</t>
  </si>
  <si>
    <t xml:space="preserve">      库区防护工程维护</t>
  </si>
  <si>
    <t>2136699</t>
  </si>
  <si>
    <t xml:space="preserve">      其他大中型水库库区基金支出</t>
  </si>
  <si>
    <t>21367</t>
  </si>
  <si>
    <t xml:space="preserve">    三峡水库库区基金支出</t>
  </si>
  <si>
    <t>2136701</t>
  </si>
  <si>
    <t>2136702</t>
  </si>
  <si>
    <t>2136703</t>
  </si>
  <si>
    <t xml:space="preserve">      库区维护和管理</t>
  </si>
  <si>
    <t>2136799</t>
  </si>
  <si>
    <t xml:space="preserve">      其他三峡水库库区基金支出</t>
  </si>
  <si>
    <t>21369</t>
  </si>
  <si>
    <t xml:space="preserve">    国家重大水利工程建设基金安排的支出</t>
  </si>
  <si>
    <t>2136901</t>
  </si>
  <si>
    <t xml:space="preserve">      南水北调工程建设</t>
  </si>
  <si>
    <t>2136902</t>
  </si>
  <si>
    <t xml:space="preserve">      三峡后续工作</t>
  </si>
  <si>
    <t>2136903</t>
  </si>
  <si>
    <t xml:space="preserve">      地方重大水利工程建设</t>
  </si>
  <si>
    <t>2136999</t>
  </si>
  <si>
    <t xml:space="preserve">      其他重大水利工程建设基金支出</t>
  </si>
  <si>
    <t xml:space="preserve">    大中型水库库区基金对应专项债务收入安排的支出</t>
  </si>
  <si>
    <t xml:space="preserve">      其他大中型水库库区基金对应专项债务收入支出</t>
  </si>
  <si>
    <t xml:space="preserve">    国家重大水利工程建设基金对应专项债务收入安排的支出</t>
  </si>
  <si>
    <t xml:space="preserve">      三峡工程后续工作</t>
  </si>
  <si>
    <t xml:space="preserve">      其他重大水利工程建设基金对应专项债务收入支出</t>
  </si>
  <si>
    <t>六、交通运输支出</t>
  </si>
  <si>
    <t>21460</t>
  </si>
  <si>
    <t xml:space="preserve">    海南省高等级公路车辆通行附加费安排的支出</t>
  </si>
  <si>
    <t>2146001</t>
  </si>
  <si>
    <t xml:space="preserve">      公路建设</t>
  </si>
  <si>
    <t>2146002</t>
  </si>
  <si>
    <t xml:space="preserve">      公路养护</t>
  </si>
  <si>
    <t>2146003</t>
  </si>
  <si>
    <t xml:space="preserve">      公路还贷</t>
  </si>
  <si>
    <t>2146099</t>
  </si>
  <si>
    <t xml:space="preserve">      其他海南省高等级公路车辆通行附加费安排的支出</t>
  </si>
  <si>
    <t>21462</t>
  </si>
  <si>
    <t xml:space="preserve">    车辆通行费安排的支出</t>
  </si>
  <si>
    <t>2146201</t>
  </si>
  <si>
    <t>2146202</t>
  </si>
  <si>
    <t xml:space="preserve">      政府还贷公路养护</t>
  </si>
  <si>
    <t>2146203</t>
  </si>
  <si>
    <t xml:space="preserve">      政府还贷公路管理</t>
  </si>
  <si>
    <t>2146299</t>
  </si>
  <si>
    <t xml:space="preserve">      其他车辆通行费安排的支出</t>
  </si>
  <si>
    <t>21463</t>
  </si>
  <si>
    <t xml:space="preserve">    港口建设费安排的支出</t>
  </si>
  <si>
    <t>2146301</t>
  </si>
  <si>
    <t xml:space="preserve">      港口设施</t>
  </si>
  <si>
    <t>2146302</t>
  </si>
  <si>
    <t xml:space="preserve">      航道建设和维护</t>
  </si>
  <si>
    <t>2146303</t>
  </si>
  <si>
    <t xml:space="preserve">      航运保障系统建设</t>
  </si>
  <si>
    <t>2146399</t>
  </si>
  <si>
    <t xml:space="preserve">      其他港口建设费安排的支出</t>
  </si>
  <si>
    <t>21464</t>
  </si>
  <si>
    <t xml:space="preserve">    铁路建设基金支出</t>
  </si>
  <si>
    <t>2146401</t>
  </si>
  <si>
    <t xml:space="preserve">      铁路建设投资</t>
  </si>
  <si>
    <t>2146402</t>
  </si>
  <si>
    <t xml:space="preserve">      购置铁路机车车辆</t>
  </si>
  <si>
    <t>2146403</t>
  </si>
  <si>
    <t xml:space="preserve">      铁路还贷</t>
  </si>
  <si>
    <t>2146404</t>
  </si>
  <si>
    <t xml:space="preserve">      建设项目铺底资金</t>
  </si>
  <si>
    <t>2146405</t>
  </si>
  <si>
    <t xml:space="preserve">      勘测设计</t>
  </si>
  <si>
    <t>2146406</t>
  </si>
  <si>
    <t xml:space="preserve">      注册资本金</t>
  </si>
  <si>
    <t>2146407</t>
  </si>
  <si>
    <t xml:space="preserve">      周转资金</t>
  </si>
  <si>
    <t>2146499</t>
  </si>
  <si>
    <t xml:space="preserve">      其他铁路建设基金支出</t>
  </si>
  <si>
    <t>21468</t>
  </si>
  <si>
    <t xml:space="preserve">    船舶油污损害赔偿基金支出</t>
  </si>
  <si>
    <t>2146801</t>
  </si>
  <si>
    <t xml:space="preserve">      应急处置费用</t>
  </si>
  <si>
    <t>2146802</t>
  </si>
  <si>
    <t xml:space="preserve">      控制清除污染</t>
  </si>
  <si>
    <t>2146803</t>
  </si>
  <si>
    <t xml:space="preserve">      损失补偿</t>
  </si>
  <si>
    <t>2146804</t>
  </si>
  <si>
    <t xml:space="preserve">      生态恢复</t>
  </si>
  <si>
    <t>2146805</t>
  </si>
  <si>
    <t xml:space="preserve">      监视监测</t>
  </si>
  <si>
    <t>2146899</t>
  </si>
  <si>
    <t xml:space="preserve">      其他船舶油污损害赔偿基金支出</t>
  </si>
  <si>
    <t>21469</t>
  </si>
  <si>
    <t xml:space="preserve">    民航发展基金支出</t>
  </si>
  <si>
    <t>2146901</t>
  </si>
  <si>
    <t xml:space="preserve">      民航机场建设</t>
  </si>
  <si>
    <t>2146902</t>
  </si>
  <si>
    <t xml:space="preserve">      空管系统建设</t>
  </si>
  <si>
    <t>2146903</t>
  </si>
  <si>
    <t xml:space="preserve">      民航安全</t>
  </si>
  <si>
    <t>2146904</t>
  </si>
  <si>
    <t xml:space="preserve">      航线和机场补贴</t>
  </si>
  <si>
    <t>2146906</t>
  </si>
  <si>
    <t xml:space="preserve">      民航节能减排</t>
  </si>
  <si>
    <t>2146907</t>
  </si>
  <si>
    <t xml:space="preserve">      通用航空发展</t>
  </si>
  <si>
    <t>2146908</t>
  </si>
  <si>
    <t xml:space="preserve">      征管经费</t>
  </si>
  <si>
    <t>2146999</t>
  </si>
  <si>
    <t xml:space="preserve">      其他民航发展基金支出</t>
  </si>
  <si>
    <t>21470</t>
  </si>
  <si>
    <t xml:space="preserve">    海南省高等级公路车辆通行附加费对应专项债务收入安排的支出</t>
  </si>
  <si>
    <t>2147001</t>
  </si>
  <si>
    <t>2147099</t>
  </si>
  <si>
    <t xml:space="preserve">      其他海南省高等级公路车辆通行附加费对应专项债务收入安排的支出</t>
  </si>
  <si>
    <t>21471</t>
  </si>
  <si>
    <t xml:space="preserve">    政府收费公路专项债券收入安排的支出</t>
  </si>
  <si>
    <t>2147101</t>
  </si>
  <si>
    <t>2147199</t>
  </si>
  <si>
    <t xml:space="preserve">      其他政府收费公路专项债券收入安排的支出</t>
  </si>
  <si>
    <t>21472</t>
  </si>
  <si>
    <t xml:space="preserve">    车辆通行费对应专项债务收入安排的支出</t>
  </si>
  <si>
    <t>21473</t>
  </si>
  <si>
    <t xml:space="preserve">    港口建设费对应专项债务收入安排的支出</t>
  </si>
  <si>
    <t>2147301</t>
  </si>
  <si>
    <t>2147303</t>
  </si>
  <si>
    <t>2147399</t>
  </si>
  <si>
    <t xml:space="preserve">      其他港口建设费对应专项债务收入安排的支出</t>
  </si>
  <si>
    <t>七、资源勘探工业信息等支出</t>
  </si>
  <si>
    <t>21562</t>
  </si>
  <si>
    <t xml:space="preserve">    农网还贷资金支出</t>
  </si>
  <si>
    <t>2156202</t>
  </si>
  <si>
    <t xml:space="preserve">      地方农网还贷资金支出</t>
  </si>
  <si>
    <t>2156299</t>
  </si>
  <si>
    <t xml:space="preserve">      其他农网还贷资金支出</t>
  </si>
  <si>
    <t>八、其他支出</t>
  </si>
  <si>
    <t>22904</t>
  </si>
  <si>
    <t xml:space="preserve">    其他政府性基金及对应专项债务收入安排的支出</t>
  </si>
  <si>
    <t>2290401</t>
  </si>
  <si>
    <t xml:space="preserve">      其他政府性基金安排的支出</t>
  </si>
  <si>
    <t>2290402</t>
  </si>
  <si>
    <t xml:space="preserve">      其他地方自行试点项目收益专项债券收入安排的支出</t>
  </si>
  <si>
    <t>2290403</t>
  </si>
  <si>
    <t xml:space="preserve">      其他政府性基金债务收入安排的支出</t>
  </si>
  <si>
    <t>22908</t>
  </si>
  <si>
    <t xml:space="preserve">    彩票发行销售机构业务费安排的支出</t>
  </si>
  <si>
    <t>2290802</t>
  </si>
  <si>
    <t xml:space="preserve">      福利彩票发行机构的业务费支出</t>
  </si>
  <si>
    <t>2290803</t>
  </si>
  <si>
    <t xml:space="preserve">      体育彩票发行机构的业务费支出</t>
  </si>
  <si>
    <t>2290804</t>
  </si>
  <si>
    <t xml:space="preserve">      福利彩票销售机构的业务费支出</t>
  </si>
  <si>
    <t>2290805</t>
  </si>
  <si>
    <t xml:space="preserve">      体育彩票销售机构的业务费支出</t>
  </si>
  <si>
    <t>2290806</t>
  </si>
  <si>
    <t xml:space="preserve">      彩票兑奖周转金支出</t>
  </si>
  <si>
    <t>2290807</t>
  </si>
  <si>
    <t xml:space="preserve">      彩票发行销售风险基金支出</t>
  </si>
  <si>
    <t>2290808</t>
  </si>
  <si>
    <t xml:space="preserve">      彩票市场调控资金支出</t>
  </si>
  <si>
    <t>2290899</t>
  </si>
  <si>
    <t xml:space="preserve">      其他彩票发行销售机构业务费安排的支出</t>
  </si>
  <si>
    <t>22960</t>
  </si>
  <si>
    <t xml:space="preserve">    彩票公益金安排的支出</t>
  </si>
  <si>
    <t xml:space="preserve">      用于补充全国社会保障基金的彩票公益金支出</t>
  </si>
  <si>
    <t>2296002</t>
  </si>
  <si>
    <t xml:space="preserve">      用于社会福利的彩票公益金支出</t>
  </si>
  <si>
    <t>2296003</t>
  </si>
  <si>
    <t xml:space="preserve">      用于体育事业的彩票公益金支出</t>
  </si>
  <si>
    <t>2296004</t>
  </si>
  <si>
    <t xml:space="preserve">      用于教育事业的彩票公益金支出</t>
  </si>
  <si>
    <t>2296005</t>
  </si>
  <si>
    <t xml:space="preserve">      用于红十字事业的彩票公益金支出</t>
  </si>
  <si>
    <t>2296006</t>
  </si>
  <si>
    <t xml:space="preserve">      用于残疾人事业的彩票公益金支出</t>
  </si>
  <si>
    <t>2296010</t>
  </si>
  <si>
    <t xml:space="preserve">      用于文化事业的彩票公益金支出</t>
  </si>
  <si>
    <t>2296011</t>
  </si>
  <si>
    <t xml:space="preserve">      用于扶贫的彩票公益金支出</t>
  </si>
  <si>
    <t>2296012</t>
  </si>
  <si>
    <t xml:space="preserve">      用于法律援助的彩票公益金支出</t>
  </si>
  <si>
    <t>2296013</t>
  </si>
  <si>
    <t xml:space="preserve">      用于城乡医疗救助的的彩票公益金支出</t>
  </si>
  <si>
    <t>2296099</t>
  </si>
  <si>
    <t xml:space="preserve">      用于其他社会公益事业的彩票公益金支出</t>
  </si>
  <si>
    <t>九、债务付息支出</t>
  </si>
  <si>
    <t>2320401</t>
  </si>
  <si>
    <t xml:space="preserve">      海南省高等级公路车辆通行附加费债务付息支出</t>
  </si>
  <si>
    <t>2320402</t>
  </si>
  <si>
    <t xml:space="preserve">      港口建设费债务付息支出</t>
  </si>
  <si>
    <t>2320405</t>
  </si>
  <si>
    <t xml:space="preserve">      国家电影事业发展专项资金债务付息支出</t>
  </si>
  <si>
    <t>2320411</t>
  </si>
  <si>
    <t xml:space="preserve">      国有土地使用权出让金债务付息支出</t>
  </si>
  <si>
    <t>2320413</t>
  </si>
  <si>
    <t xml:space="preserve">      农业土地开发资金债务付息支出</t>
  </si>
  <si>
    <t>2320414</t>
  </si>
  <si>
    <t xml:space="preserve">      大中型水库库区基金债务付息支出</t>
  </si>
  <si>
    <t>2320416</t>
  </si>
  <si>
    <t xml:space="preserve">      城市基础设施配套费债务付息支出</t>
  </si>
  <si>
    <t>2320417</t>
  </si>
  <si>
    <t xml:space="preserve">      小型水库移民扶助基金债务付息支出</t>
  </si>
  <si>
    <t>2320418</t>
  </si>
  <si>
    <t xml:space="preserve">      国家重大水利工程建设基金债务付息支出</t>
  </si>
  <si>
    <t>2320419</t>
  </si>
  <si>
    <t xml:space="preserve">      车辆通行费债务付息支出</t>
  </si>
  <si>
    <t>2320420</t>
  </si>
  <si>
    <t xml:space="preserve">      污水处理费债务付息支出</t>
  </si>
  <si>
    <t>2320431</t>
  </si>
  <si>
    <t xml:space="preserve">      土地储备专项债券付息支出</t>
  </si>
  <si>
    <t>2320432</t>
  </si>
  <si>
    <t xml:space="preserve">      政府收费公路专项债券付息支出</t>
  </si>
  <si>
    <t>2320433</t>
  </si>
  <si>
    <t xml:space="preserve">      棚户区改造专项债券付息支出</t>
  </si>
  <si>
    <t>2320498</t>
  </si>
  <si>
    <t xml:space="preserve">      其他地方自行试点项目收益专项债券付息支出</t>
  </si>
  <si>
    <t>2320499</t>
  </si>
  <si>
    <t xml:space="preserve">      其他政府性基金债务付息支出</t>
  </si>
  <si>
    <t>十、债务发行费用支出</t>
  </si>
  <si>
    <t xml:space="preserve">    地方政府专项债务发行费用支出</t>
  </si>
  <si>
    <t>2330401</t>
  </si>
  <si>
    <t xml:space="preserve">      海南省高等级公路车辆通行附加费债务发行费用支出</t>
  </si>
  <si>
    <t>2330402</t>
  </si>
  <si>
    <t xml:space="preserve">      港口建设费债务发行费用支出</t>
  </si>
  <si>
    <t>2330405</t>
  </si>
  <si>
    <t xml:space="preserve">      国家电影事业发展专项资金债务发行费用支出</t>
  </si>
  <si>
    <t>2330411</t>
  </si>
  <si>
    <t xml:space="preserve">      国有土地使用权出让金债务发行费用支出</t>
  </si>
  <si>
    <t>2330413</t>
  </si>
  <si>
    <t xml:space="preserve">      农业土地开发资金债务发行费用支出</t>
  </si>
  <si>
    <t>2330414</t>
  </si>
  <si>
    <t xml:space="preserve">      大中型水库库区基金债务发行费用支出</t>
  </si>
  <si>
    <t>2330416</t>
  </si>
  <si>
    <t xml:space="preserve">      城市基础设施配套费债务发行费用支出</t>
  </si>
  <si>
    <t>2330417</t>
  </si>
  <si>
    <t xml:space="preserve">      小型水库移民扶助基金债务发行费用支出</t>
  </si>
  <si>
    <t>2330418</t>
  </si>
  <si>
    <t xml:space="preserve">      国家重大水利工程建设基金债务发行费用支出</t>
  </si>
  <si>
    <t>2330419</t>
  </si>
  <si>
    <t xml:space="preserve">      车辆通行费债务发行费用支出</t>
  </si>
  <si>
    <t>2330420</t>
  </si>
  <si>
    <t xml:space="preserve">      污水处理费债务发行费用支出</t>
  </si>
  <si>
    <t>2330431</t>
  </si>
  <si>
    <t xml:space="preserve">      土地储备专项债券发行费用支出</t>
  </si>
  <si>
    <t>2330432</t>
  </si>
  <si>
    <t xml:space="preserve">      政府收费公路专项债券发行费用支出</t>
  </si>
  <si>
    <t>2330433</t>
  </si>
  <si>
    <t xml:space="preserve">      棚户区改造专项债券发行费用支出</t>
  </si>
  <si>
    <t>2330498</t>
  </si>
  <si>
    <t xml:space="preserve">      其他地方自行试点项目收益专项债务发行费用支出</t>
  </si>
  <si>
    <t>2330499</t>
  </si>
  <si>
    <t xml:space="preserve">      其他政府性基金债务发行费用支出</t>
  </si>
  <si>
    <t>234</t>
  </si>
  <si>
    <t>十一、抗疫特别国债安排的支出</t>
  </si>
  <si>
    <t>23401</t>
  </si>
  <si>
    <t xml:space="preserve">    基础设施建设</t>
  </si>
  <si>
    <t>2340101</t>
  </si>
  <si>
    <t xml:space="preserve">      公共卫生体系建设</t>
  </si>
  <si>
    <t>2340102</t>
  </si>
  <si>
    <t xml:space="preserve">      重大疫情防控救治体系建设</t>
  </si>
  <si>
    <t>2340103</t>
  </si>
  <si>
    <t xml:space="preserve">      粮食安全</t>
  </si>
  <si>
    <t>2340104</t>
  </si>
  <si>
    <t xml:space="preserve">      能源安全</t>
  </si>
  <si>
    <t>2340105</t>
  </si>
  <si>
    <t xml:space="preserve">      应急物资保障</t>
  </si>
  <si>
    <t>2340106</t>
  </si>
  <si>
    <t xml:space="preserve">      产业链改造升级</t>
  </si>
  <si>
    <t>2340107</t>
  </si>
  <si>
    <t xml:space="preserve">      城镇老旧小区改造</t>
  </si>
  <si>
    <t>2340108</t>
  </si>
  <si>
    <t xml:space="preserve">      生态环境治理</t>
  </si>
  <si>
    <t>2340109</t>
  </si>
  <si>
    <t xml:space="preserve">      交通基础设施建设</t>
  </si>
  <si>
    <t>2340110</t>
  </si>
  <si>
    <t xml:space="preserve">      市政设施建设</t>
  </si>
  <si>
    <t>2340111</t>
  </si>
  <si>
    <t xml:space="preserve">      重大区域规划基础设施建设</t>
  </si>
  <si>
    <t>2340199</t>
  </si>
  <si>
    <t xml:space="preserve">      其他基础设施建设</t>
  </si>
  <si>
    <t>23402</t>
  </si>
  <si>
    <t xml:space="preserve">    抗疫相关支出</t>
  </si>
  <si>
    <t>2340201</t>
  </si>
  <si>
    <t xml:space="preserve">      减免房租补贴</t>
  </si>
  <si>
    <t>2340202</t>
  </si>
  <si>
    <t xml:space="preserve">      重点企业贷款贴息</t>
  </si>
  <si>
    <t>2340203</t>
  </si>
  <si>
    <t xml:space="preserve">      创业担保贷款贴息</t>
  </si>
  <si>
    <t>2340204</t>
  </si>
  <si>
    <t xml:space="preserve">      援企稳岗补贴</t>
  </si>
  <si>
    <t>2340205</t>
  </si>
  <si>
    <t xml:space="preserve">      困难群众基本生活补助</t>
  </si>
  <si>
    <t>2340299</t>
  </si>
  <si>
    <t xml:space="preserve">      其他抗疫相关支出</t>
  </si>
  <si>
    <t>全省政府性基金支出</t>
  </si>
  <si>
    <t>230</t>
  </si>
  <si>
    <t>23004</t>
  </si>
  <si>
    <t xml:space="preserve">   政府性基金转移支付</t>
  </si>
  <si>
    <t>2300402</t>
  </si>
  <si>
    <t xml:space="preserve">     政府性基金上解支出</t>
  </si>
  <si>
    <t>2300403</t>
  </si>
  <si>
    <t xml:space="preserve">     抗疫特别国债转移支付支出</t>
  </si>
  <si>
    <t>23008</t>
  </si>
  <si>
    <t xml:space="preserve">   调出资金</t>
  </si>
  <si>
    <t>23009</t>
  </si>
  <si>
    <t xml:space="preserve">   年终结余</t>
  </si>
  <si>
    <t>231</t>
  </si>
  <si>
    <t>地方政府专项债务还本支出</t>
  </si>
  <si>
    <t>2-3  2021年市本级政府性基金预算收入情况表</t>
  </si>
  <si>
    <t>省本级政府性基金预算收入</t>
  </si>
  <si>
    <t xml:space="preserve">   政府性基金补助收入</t>
  </si>
  <si>
    <t xml:space="preserve">     政府性基金上解收入</t>
  </si>
  <si>
    <t>2-4  2021年市本级政府性基金预算支出情况表</t>
  </si>
  <si>
    <t>类</t>
  </si>
  <si>
    <t>省本级政府性基金支出</t>
  </si>
  <si>
    <t>2300401</t>
  </si>
  <si>
    <t xml:space="preserve">     政府性基金补助支出</t>
  </si>
  <si>
    <t>203308</t>
  </si>
  <si>
    <t>23011</t>
  </si>
  <si>
    <t xml:space="preserve">   地方政府专项债务转贷支出</t>
  </si>
  <si>
    <t>上年结转对应安排支出</t>
  </si>
  <si>
    <t>2-5  2021年景洪市市本级政府性基金支出表（州、市对下转移支付）</t>
  </si>
  <si>
    <t>本年支出小计</t>
  </si>
  <si>
    <t>3-1  2021年景洪市国有资本经营收入预算情况表</t>
  </si>
  <si>
    <r>
      <rPr>
        <sz val="14"/>
        <rFont val="MS Serif"/>
        <charset val="134"/>
      </rPr>
      <t xml:space="preserve">    </t>
    </r>
    <r>
      <rPr>
        <sz val="14"/>
        <color indexed="8"/>
        <rFont val="宋体"/>
        <charset val="134"/>
      </rPr>
      <t>单位：万元</t>
    </r>
  </si>
  <si>
    <t>项        目</t>
  </si>
  <si>
    <t xml:space="preserve">  利润收入</t>
  </si>
  <si>
    <t xml:space="preserve">     电力企业利润收入</t>
  </si>
  <si>
    <t xml:space="preserve">     运输企业利润收入</t>
  </si>
  <si>
    <t xml:space="preserve">     投资服务企业利润收入</t>
  </si>
  <si>
    <t xml:space="preserve">     贸易企业利润收入</t>
  </si>
  <si>
    <t xml:space="preserve">     建筑施工企业利润收入</t>
  </si>
  <si>
    <t xml:space="preserve">     房地产企业利润收入</t>
  </si>
  <si>
    <t xml:space="preserve">     医药企业利润收入</t>
  </si>
  <si>
    <t xml:space="preserve">     农林牧渔企业利润收入</t>
  </si>
  <si>
    <t xml:space="preserve">     军工企业利润收入</t>
  </si>
  <si>
    <t xml:space="preserve">     转制科研院所利润收入</t>
  </si>
  <si>
    <t xml:space="preserve">     地质勘查企业利润收入</t>
  </si>
  <si>
    <r>
      <rPr>
        <sz val="14"/>
        <rFont val="宋体"/>
        <charset val="134"/>
      </rPr>
      <t xml:space="preserve">  </t>
    </r>
    <r>
      <rPr>
        <sz val="14"/>
        <rFont val="宋体"/>
        <charset val="134"/>
      </rPr>
      <t xml:space="preserve"> </t>
    </r>
    <r>
      <rPr>
        <sz val="14"/>
        <rFont val="宋体"/>
        <charset val="134"/>
      </rPr>
      <t xml:space="preserve">  卫生体育福利企业利润收入</t>
    </r>
  </si>
  <si>
    <t xml:space="preserve">     教育文化广播企业利润收入</t>
  </si>
  <si>
    <t xml:space="preserve">     科学研究企业利润收入</t>
  </si>
  <si>
    <t xml:space="preserve">     机关社团所属企业利润收入</t>
  </si>
  <si>
    <t xml:space="preserve">     化工企业利润收入</t>
  </si>
  <si>
    <t xml:space="preserve">     金融企业利润收入（国资预算）</t>
  </si>
  <si>
    <t xml:space="preserve">     其他国有资本经营预算企业利润收入</t>
  </si>
  <si>
    <t xml:space="preserve">  股利、股息收入</t>
  </si>
  <si>
    <t xml:space="preserve">     国有控股公司股利、股息收入</t>
  </si>
  <si>
    <t xml:space="preserve">     国有参股公司股利、股息收入</t>
  </si>
  <si>
    <t xml:space="preserve">     金融企业股利、股息收入（国资预算）</t>
  </si>
  <si>
    <t xml:space="preserve">     其他国有资本经营预算企业股利、股息收入</t>
  </si>
  <si>
    <t xml:space="preserve">  产权转让收入</t>
  </si>
  <si>
    <t xml:space="preserve">     国有股权、股份转让收入</t>
  </si>
  <si>
    <t xml:space="preserve">     国有独资企业产权转让收入</t>
  </si>
  <si>
    <t xml:space="preserve">     其他国有资本经营预算企业产权转让收入</t>
  </si>
  <si>
    <t xml:space="preserve">  清算收入</t>
  </si>
  <si>
    <t xml:space="preserve">     国有股权、股份清算收入</t>
  </si>
  <si>
    <t xml:space="preserve">     国有独资企业清算收入</t>
  </si>
  <si>
    <t xml:space="preserve">     其他国有资本经营预算企业清算收入</t>
  </si>
  <si>
    <t xml:space="preserve">  其他国有资本经营预算收入</t>
  </si>
  <si>
    <t>全省国有资本经营收入</t>
  </si>
  <si>
    <t>上年结转</t>
  </si>
  <si>
    <t>账务调整收入</t>
  </si>
  <si>
    <t>3-2  2021年景洪市国有资本经营支出预算情况表</t>
  </si>
  <si>
    <t xml:space="preserve">  解决历史遗留问题及改革成本支出</t>
  </si>
  <si>
    <t xml:space="preserve">    “三供一业”移交补助支出</t>
  </si>
  <si>
    <t xml:space="preserve">    国有企业办职教幼教补助支出</t>
  </si>
  <si>
    <t xml:space="preserve">    国有企业退休人员社会化管理补助支出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</si>
  <si>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</si>
  <si>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</si>
  <si>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</si>
  <si>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</si>
  <si>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</si>
  <si>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</si>
  <si>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</si>
  <si>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</si>
  <si>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其他国有企业资本金注入</t>
  </si>
  <si>
    <t xml:space="preserve">  国有企业政策性补贴</t>
  </si>
  <si>
    <t xml:space="preserve">    国有企业政策性补贴（项）</t>
  </si>
  <si>
    <t xml:space="preserve">  金融国有资本经营预算支出</t>
  </si>
  <si>
    <t xml:space="preserve">  其他金融国有资本经营预算支出</t>
  </si>
  <si>
    <t xml:space="preserve">  其他国有资本经营预算支出</t>
  </si>
  <si>
    <t xml:space="preserve">    其他国有资本经营预算支出（项）</t>
  </si>
  <si>
    <t>全省国有资本经营支出</t>
  </si>
  <si>
    <t>国有资本经营预算转移支付</t>
  </si>
  <si>
    <t>调出资金</t>
  </si>
  <si>
    <t>结转下年</t>
  </si>
  <si>
    <t>3-3  2021年市本级国有资本经营收入预算情况表</t>
  </si>
  <si>
    <t>利润收入</t>
  </si>
  <si>
    <t xml:space="preserve">     卫生体育福利企业利润收入</t>
  </si>
  <si>
    <t>股利、股息收入</t>
  </si>
  <si>
    <t>产权转让收入</t>
  </si>
  <si>
    <t xml:space="preserve">    国有股权、股份转让收入</t>
  </si>
  <si>
    <t xml:space="preserve">    国有独资企业产权转让收入</t>
  </si>
  <si>
    <t xml:space="preserve">   其他国有资本经营预算企业产权转让收入</t>
  </si>
  <si>
    <t>清算收入</t>
  </si>
  <si>
    <t>其他国有资本经营预算收入</t>
  </si>
  <si>
    <t>省本级国有资本经营收入</t>
  </si>
  <si>
    <t>3-4  2021年市本级国有资本经营支出预算情况表</t>
  </si>
  <si>
    <t>项   目</t>
  </si>
  <si>
    <t xml:space="preserve">    "三供一业"移交补助支出</t>
  </si>
  <si>
    <t xml:space="preserve">   其他金融国有资本经营预算支出</t>
  </si>
  <si>
    <t>省本级国有资本经营支出</t>
  </si>
  <si>
    <t>3-5  2021年景洪市市本级国有资本经营预算转移支付表（分地区）</t>
  </si>
  <si>
    <t>地  区</t>
  </si>
  <si>
    <t>预算数</t>
  </si>
  <si>
    <t>合  计</t>
  </si>
  <si>
    <t>3-6  2021年景洪市市本级国有资本经营预算转移支付表（分项目）</t>
  </si>
  <si>
    <t>项目名称</t>
  </si>
  <si>
    <t>4-1  2021年景洪市社会保险基金收入预算情况表</t>
  </si>
  <si>
    <t>项     目</t>
  </si>
  <si>
    <t>一、企业职工基本养老保险基金收入</t>
  </si>
  <si>
    <t xml:space="preserve">    其中：保险费收入</t>
  </si>
  <si>
    <t xml:space="preserve">          利息收入</t>
  </si>
  <si>
    <t xml:space="preserve">          财政补贴收入</t>
  </si>
  <si>
    <t>二、机关事业单位基本养老保险基金收入</t>
  </si>
  <si>
    <t>三、失业保险基金收入</t>
  </si>
  <si>
    <t>四、城镇职工基本医疗保险基金收入</t>
  </si>
  <si>
    <t>五、工伤保险基金收入</t>
  </si>
  <si>
    <t>六、城乡居民基本养老保险基金收入</t>
  </si>
  <si>
    <t>七、居民基本医疗保险基金收入</t>
  </si>
  <si>
    <t>收入小计</t>
  </si>
  <si>
    <t xml:space="preserve">  其中：保险费收入</t>
  </si>
  <si>
    <t xml:space="preserve">        利息收入</t>
  </si>
  <si>
    <t xml:space="preserve">        财政补贴收入</t>
  </si>
  <si>
    <t>上级补助收入</t>
  </si>
  <si>
    <t>下级上解收入</t>
  </si>
  <si>
    <t>收入合计</t>
  </si>
  <si>
    <t>4-2  2021年景洪市社会保险基金支出预算情况表</t>
  </si>
  <si>
    <r>
      <rPr>
        <sz val="14"/>
        <rFont val="宋体"/>
        <charset val="134"/>
      </rPr>
      <t xml:space="preserve">    </t>
    </r>
    <r>
      <rPr>
        <sz val="14"/>
        <color indexed="8"/>
        <rFont val="宋体"/>
        <charset val="134"/>
      </rPr>
      <t>单位：万元</t>
    </r>
  </si>
  <si>
    <t>一、企业职工基本养老保险基金支出</t>
  </si>
  <si>
    <t xml:space="preserve">    其中：待遇支出</t>
  </si>
  <si>
    <t>二、机关事业单位基本养老保险基金支出</t>
  </si>
  <si>
    <t>三、失业保险基金支出</t>
  </si>
  <si>
    <t>四、城镇职工基本医疗保险基金支出</t>
  </si>
  <si>
    <t>五、工伤保险基金支出</t>
  </si>
  <si>
    <t>六、城乡居民基本养老保险基金支出</t>
  </si>
  <si>
    <t>七、居民基本医疗保险基金支出</t>
  </si>
  <si>
    <t>支出小计</t>
  </si>
  <si>
    <t xml:space="preserve">    其中：社会保险待遇支出</t>
  </si>
  <si>
    <t>补助下级支出</t>
  </si>
  <si>
    <t>上解上级支出</t>
  </si>
  <si>
    <t>支出合计</t>
  </si>
  <si>
    <t>4-3  2021年市本级社会保险基金收入预算情况表</t>
  </si>
  <si>
    <t>4-4  2021年景洪市市本级社会保险基金支出预算情况表</t>
  </si>
  <si>
    <t>没有数据，省级不经办</t>
  </si>
  <si>
    <t>5-1  云南省西双版纳州景洪市2020年地方政府债务限额及余额预算情况表</t>
  </si>
  <si>
    <t>单位：亿元</t>
  </si>
  <si>
    <t>地   区</t>
  </si>
  <si>
    <t>2020年债务限额</t>
  </si>
  <si>
    <t>2020年债务余额预计执行数</t>
  </si>
  <si>
    <t>一般债务</t>
  </si>
  <si>
    <t>专项债务</t>
  </si>
  <si>
    <t>公  式</t>
  </si>
  <si>
    <t>A=B+C</t>
  </si>
  <si>
    <t>B</t>
  </si>
  <si>
    <t>C</t>
  </si>
  <si>
    <t>D=E+F</t>
  </si>
  <si>
    <t>E</t>
  </si>
  <si>
    <t>F</t>
  </si>
  <si>
    <t xml:space="preserve">  景洪市</t>
  </si>
  <si>
    <t>注：1.本表反映上一年度本地区、本级及分地区地方政府债务限额及余额预计执行数。</t>
  </si>
  <si>
    <t xml:space="preserve">    2.本表由县级以上地方各级财政部门在本级人民代表大会批准预算后二十日内公开。</t>
  </si>
  <si>
    <t>5-2  云南省西双版纳州景洪市2020年地方政府一般债务余额情况表</t>
  </si>
  <si>
    <t>项    目</t>
  </si>
  <si>
    <t>执行数</t>
  </si>
  <si>
    <t>一、2019年末地方政府一般债务余额实际数</t>
  </si>
  <si>
    <t>二、2020年末地方政府一般债务余额限额</t>
  </si>
  <si>
    <t>三、2020年地方政府一般债务发行额</t>
  </si>
  <si>
    <t xml:space="preserve">   中央转贷地方的国际金融组织和外国政府贷款</t>
  </si>
  <si>
    <t xml:space="preserve">   2020年地方政府一般债券发行额</t>
  </si>
  <si>
    <t>四、2020年地方政府一般债务还本额</t>
  </si>
  <si>
    <t>五、2020年末地方政府一般债务余额预计执行数</t>
  </si>
  <si>
    <t>六、2021年地方财政赤字</t>
  </si>
  <si>
    <t>七、2021年地方政府一般债务余额限额</t>
  </si>
  <si>
    <t>注：1.本表反映本地区上两年度一般债务余额，上一年度一般债务限额、发行额、还本支出及余额，本年度财政赤字及一般
      债务限额。  
    2.本表由县级以上地方各级财政部门在本级人民代表大会批准预算后二十日内公开。</t>
  </si>
  <si>
    <t>5-3  云南省西双版纳州景洪市本级2020年地方政府一般债务余额情况表</t>
  </si>
  <si>
    <t xml:space="preserve">    中央转贷地方的国际金融组织和外国政府贷款</t>
  </si>
  <si>
    <t xml:space="preserve">    2020年地方政府一般债券发行额</t>
  </si>
  <si>
    <t>注：1.本表反映本地区上两年度一般债务余额，上一年度一般债务限额、发行额、还本支出及余额，本年度财政赤
      字及一般债务限额。  
    2.本表由县级以上地方各级财政部门在本级人民代表大会批准预算后二十日内公开。</t>
  </si>
  <si>
    <t>5-4  云南省西双版纳州景洪市2020年地方政府专项债务余额情况表</t>
  </si>
  <si>
    <t>一、2019年末地方政府专项债务余额实际数</t>
  </si>
  <si>
    <t>二、2020年末地方政府专项债务余额限额</t>
  </si>
  <si>
    <t>三、2020年地方政府专项债务发行额</t>
  </si>
  <si>
    <t>四、2020年地方政府专项债务还本额</t>
  </si>
  <si>
    <t>五、2020年末地方政府专项债务余额预计执行数</t>
  </si>
  <si>
    <t>六、2021年地方政府专项债务新增限额</t>
  </si>
  <si>
    <t>七、2021年末地方政府专项债务余额限额</t>
  </si>
  <si>
    <t>注：1.本表反映本地区上两年度专项债务余额，上一年度专项债务限额、发行额、还本额及余额，本年度专项债务新
      增限额及限额。
    2.本表由县级以上地方各级财政部门在本级人民代表大会批准预算后二十日内公开。</t>
  </si>
  <si>
    <t>5-5  云南省西双版纳州景洪市本级2020年地方政府专项债务余额情况表</t>
  </si>
  <si>
    <t>注：1.本表反映本地区上两年度专项债务余额，上一年度专项债务限额、发行额、还本额及余额，本年度专项债务
      新增限额及限额。
    2.本表由县级以上地方各级财政部门在本级人民代表大会批准预算后二十日内公开。</t>
  </si>
  <si>
    <t>5-6  云南省西双版纳州景洪市地方政府债券发行及还本
付息情况表</t>
  </si>
  <si>
    <t>公式</t>
  </si>
  <si>
    <t>本地区</t>
  </si>
  <si>
    <t>本级</t>
  </si>
  <si>
    <t>一、2020年发行预计执行数</t>
  </si>
  <si>
    <t>A=B+D</t>
  </si>
  <si>
    <t>（一）一般债券</t>
  </si>
  <si>
    <t xml:space="preserve">   其中：再融资债券</t>
  </si>
  <si>
    <t>（二）专项债券</t>
  </si>
  <si>
    <t>D</t>
  </si>
  <si>
    <t>二、2020年还本预计执行数</t>
  </si>
  <si>
    <t>F=G+H</t>
  </si>
  <si>
    <t>G</t>
  </si>
  <si>
    <t>H</t>
  </si>
  <si>
    <t>三、2020年付息预计执行数</t>
  </si>
  <si>
    <t>I=J+K</t>
  </si>
  <si>
    <t>J</t>
  </si>
  <si>
    <t>K</t>
  </si>
  <si>
    <t>四、2021年还本预算数</t>
  </si>
  <si>
    <t>L=M+O</t>
  </si>
  <si>
    <t>M</t>
  </si>
  <si>
    <t xml:space="preserve">   其中：再融资</t>
  </si>
  <si>
    <t xml:space="preserve">      财政预算安排 </t>
  </si>
  <si>
    <t>N</t>
  </si>
  <si>
    <t>O</t>
  </si>
  <si>
    <t xml:space="preserve">      财政预算安排</t>
  </si>
  <si>
    <t>P</t>
  </si>
  <si>
    <t>五、2021年付息预算数</t>
  </si>
  <si>
    <t>Q=R+S</t>
  </si>
  <si>
    <t>R</t>
  </si>
  <si>
    <t>S</t>
  </si>
  <si>
    <t>注：1.本表反映本地区上一年度地方政府债券（含再融资债券）发行及还本付息支出
      预计执行数、本年度地方政府债券还本付息支出预算数等。
    2.本表由县级以上地方各级财政部门在本级人民代表大会批准预算后二十日内公
      开。</t>
  </si>
  <si>
    <t>5-7  云南省西双版纳州景洪市2021年地方政府债务限额提前下达情况表</t>
  </si>
  <si>
    <t>一、2020年地方政府债务限额</t>
  </si>
  <si>
    <t>其中： 一般债务限额</t>
  </si>
  <si>
    <t xml:space="preserve">       专项债务限额</t>
  </si>
  <si>
    <t>二、提前下达的2021年新增地方政府债务限额</t>
  </si>
  <si>
    <t>注：本表反映本地区及本级年初预算中列示提前下达的新增地方政府债务限额情况，由县级以上地方各级财政部门在本级人民代表大会批准预算后二十日内公开。</t>
  </si>
  <si>
    <t>5-8  云南省西双版纳州景洪市2020年年初新增地方政府债券资金安排表</t>
  </si>
  <si>
    <t>序号</t>
  </si>
  <si>
    <t>项目类型</t>
  </si>
  <si>
    <t>项目主管部门</t>
  </si>
  <si>
    <t>债券性质</t>
  </si>
  <si>
    <t>债券规模</t>
  </si>
  <si>
    <t>景洪市江南污水处理厂提标改造工程</t>
  </si>
  <si>
    <t>污水处理（城镇）</t>
  </si>
  <si>
    <t>景洪市住房和城乡建设局</t>
  </si>
  <si>
    <t>专项债券</t>
  </si>
  <si>
    <t>景洪市江南第二污水处理厂及配套管网工程</t>
  </si>
  <si>
    <t>景洪市江北污水处理厂及配套管网工程</t>
  </si>
  <si>
    <t>景洪市江南第二水厂及配套管网工程</t>
  </si>
  <si>
    <t>供水</t>
  </si>
  <si>
    <t>注：本表反映本级当年提前下达的新增地方政府债券资金使用安排，由县级以上地方各级财政部门在本级人民代表大会批准预算后二十日内公开。</t>
  </si>
  <si>
    <t>6-1   2021年市级重大政策和重点项目绩效目标表</t>
  </si>
  <si>
    <t>单位名称、项目名称</t>
  </si>
  <si>
    <t>项目年度绩效目标</t>
  </si>
  <si>
    <t>一级指标</t>
  </si>
  <si>
    <t>二级指标</t>
  </si>
  <si>
    <t>三级指标</t>
  </si>
  <si>
    <t>指标性质</t>
  </si>
  <si>
    <t>指标值</t>
  </si>
  <si>
    <t>度量单位</t>
  </si>
  <si>
    <t>指标属性</t>
  </si>
  <si>
    <t>指标内容</t>
  </si>
  <si>
    <t>景洪市城市管理局    2020年景洪市三城联创公益广告制作安装项目补助资金</t>
  </si>
  <si>
    <t>1、规范管理景洪市户外广告，拆除破旧、违规设置的广告位，使户外广告成为创文工作中重要引导力量。
2、按照“创文”要求，景洪市区需投放以“社会主义核心价值观，中国梦、习近平新时代中国特色社会主义思想，未成年人思想道德建设、讲文明树新风，诚信守礼，中华传统美德，脱贫攻坚，扫黑除恶，群众性精神文明建设，文明餐桌”等二十五大类内容的公益广告。
3、按照创文指标要求，城区主次干道、公共场所、公园和广场等需每20米设置一处公益广告，经规划景洪市城区需完成公益广告6681个点位。
4、为加强公益广告宣传力度，提高市民知晓率、满意度，将通过道旗广告、公益小品、单立柱、墙体广告、LED电子屏等形式制作公益广告。实现广告内容规范、公益画面精美、布局规划合理，创建氛围浓厚，提升城市文明建设，为创城工作增添文化气息和宣传力度。</t>
  </si>
  <si>
    <t>产出指标</t>
  </si>
  <si>
    <t>数量指标</t>
  </si>
  <si>
    <t>项目实施工作目标</t>
  </si>
  <si>
    <t>&lt;=</t>
  </si>
  <si>
    <t>4个工作目标，6681个公益广告点位。</t>
  </si>
  <si>
    <t>件（个、台）</t>
  </si>
  <si>
    <t>定量指标</t>
  </si>
  <si>
    <t>工程量签证书。</t>
  </si>
  <si>
    <t>质量指标</t>
  </si>
  <si>
    <t>严格按照国家《建设工程监理规范》的工作内容， 对本工程的质量、工期、投资进行全面管理。</t>
  </si>
  <si>
    <t>=</t>
  </si>
  <si>
    <t>100</t>
  </si>
  <si>
    <t>分</t>
  </si>
  <si>
    <t>定性指标</t>
  </si>
  <si>
    <t>现场工程量签证单</t>
  </si>
  <si>
    <t>成本指标</t>
  </si>
  <si>
    <t xml:space="preserve">严格按照《建设工程造价咨询成果文件质量标准》对本工程进行结算审核。 </t>
  </si>
  <si>
    <t>3955500</t>
  </si>
  <si>
    <t>元</t>
  </si>
  <si>
    <t>工程决算书</t>
  </si>
  <si>
    <t>效益指标</t>
  </si>
  <si>
    <t>社会效益指标</t>
  </si>
  <si>
    <t>通过创文公益广告设置宣传，提高全民对我市创文明城市活动的参与性、知晓率、满意度，引领文明新风尚，促进城市文明风气的形成。</t>
  </si>
  <si>
    <t>&gt;=</t>
  </si>
  <si>
    <t>90</t>
  </si>
  <si>
    <t>%</t>
  </si>
  <si>
    <t>民意测评</t>
  </si>
  <si>
    <t>生态效益指标</t>
  </si>
  <si>
    <t>文明城市形象提升标志</t>
  </si>
  <si>
    <t xml:space="preserve">90 </t>
  </si>
  <si>
    <t>可持续影响指标</t>
  </si>
  <si>
    <t>宣传文明知识，人人都知晓。</t>
  </si>
  <si>
    <t>满意度指标</t>
  </si>
  <si>
    <t>服务对象满意度指标</t>
  </si>
  <si>
    <t>群众满意度</t>
  </si>
  <si>
    <t xml:space="preserve">群众问卷调查 </t>
  </si>
  <si>
    <t>景洪市城市管理局      2021年江北、嘎洒市场化作业项目补助资金</t>
  </si>
  <si>
    <t>2021年江北、嘎洒环卫绿化维护市场化运作的管理、核算支出。</t>
  </si>
  <si>
    <t>清扫保洁面积</t>
  </si>
  <si>
    <t>942500</t>
  </si>
  <si>
    <t>平方米</t>
  </si>
  <si>
    <t>江北、嘎洒片区环卫作业、绿化管理考核标准</t>
  </si>
  <si>
    <t>绿化行道树</t>
  </si>
  <si>
    <t>7012</t>
  </si>
  <si>
    <t>棵</t>
  </si>
  <si>
    <t>雕塑小品</t>
  </si>
  <si>
    <t>115</t>
  </si>
  <si>
    <t>座</t>
  </si>
  <si>
    <t>绿化养护面积</t>
  </si>
  <si>
    <t>271761</t>
  </si>
  <si>
    <t xml:space="preserve"> 江北、嘎洒片区环卫作业、绿化管理考核标准。</t>
  </si>
  <si>
    <t>时效指标</t>
  </si>
  <si>
    <t>日常维护指标</t>
  </si>
  <si>
    <t xml:space="preserve">80 </t>
  </si>
  <si>
    <t xml:space="preserve"> 江北、嘎洒片区环卫作业、绿化管理考核标准。 </t>
  </si>
  <si>
    <t>市场化运作费用</t>
  </si>
  <si>
    <t>11720000</t>
  </si>
  <si>
    <t>元/年</t>
  </si>
  <si>
    <t>签订合同价款 。</t>
  </si>
  <si>
    <t>江北、嘎洒片区环境整洁</t>
  </si>
  <si>
    <t>环境美观整洁</t>
  </si>
  <si>
    <t xml:space="preserve">  江北、嘎洒片区环卫作业、绿化管理考核标准。</t>
  </si>
  <si>
    <t>日常环境指数</t>
  </si>
  <si>
    <t>群众问卷调查</t>
  </si>
  <si>
    <t>景洪市市场监督管理局    2021年景洪市农（集）贸市场提升改造工作补助经费</t>
  </si>
  <si>
    <t xml:space="preserve"> 农（集）贸市场提升改造工作 ，经费预算600万元，2021年12月31日前完成验收14家农（集）贸市场提升改造工作，对通过验收的14家农（集）贸市场每家补助30-50万元</t>
  </si>
  <si>
    <t xml:space="preserve"> 农（集）贸市场提升改造个数</t>
  </si>
  <si>
    <t>14</t>
  </si>
  <si>
    <t>个</t>
  </si>
  <si>
    <t xml:space="preserve">为进一步助推全市文明城市创建工作深入开展，不断提高我市集贸（农贸）市场管理水平，改善城市集贸（农贸）消费环境，方便城市居民生活，促进农产品流通，保障消费安全，规范市场经营秩序。 </t>
  </si>
  <si>
    <t xml:space="preserve"> 　 农（集）贸市场升级改造验收率</t>
  </si>
  <si>
    <t xml:space="preserve">硬件设施规范、齐全、设置统一，档口经营整洁、有序、科学分类，环境卫生干净、亮堂、全天保洁，公共服务公开、便民、保障有力市场管理服务，卫生环境优化，便民措施改进，监控检测设施配套等。 </t>
  </si>
  <si>
    <t>工作任务完成时间</t>
  </si>
  <si>
    <t xml:space="preserve">12 </t>
  </si>
  <si>
    <t>月</t>
  </si>
  <si>
    <t>农（集）贸市场提升改造对城市发展的影响</t>
  </si>
  <si>
    <t xml:space="preserve">对通过验收的集贸（农贸）市场，领导小组建立工作联系机制和督查推进机制，指导市场建立完善各项管理制度和公共服务，加强日常监督和规范管理，同时建立市场管理评比档案，对群众满意的集贸（农贸）市场进行表彰。  </t>
  </si>
  <si>
    <t xml:space="preserve"> 　 文明经营、环境卫生干净整洁的市场环境</t>
  </si>
  <si>
    <t xml:space="preserve"> 人民群众满意度</t>
  </si>
  <si>
    <t xml:space="preserve">    橄榄坝至景哈乡澜沧江大桥工程（偿债)专项资金</t>
  </si>
  <si>
    <t>项目主要用于支付橄榄坝至景哈乡澜沧江大桥建设项目工程尾款，建设项目起点主线位于澜沧江北岸勐罕镇，终点位于南岸景哈乡景哈村附近，全长1399.807M，主线由北岸道路+引桥+主桥+南岸道路组成。本桥为7跨双塔双索面混合式叠合梁斜拉桥，其跨径布置为40.5+42.5+67+400+67+42.5+40.5=700M。主桥采用"H"型主塔，主梁边跨采用混凝土梁形式，中跨采用双边“上”字型钢主梁结合混凝土桥面板结构形式。橄榄坝至景哈乡澜沧江大桥的建设完善了区域路网结构，加强澜沧江沿岸交通联系，促进区域经济社会协调发展。 2021年申请2871.8万元。</t>
  </si>
  <si>
    <t>工程总量</t>
  </si>
  <si>
    <t>1.399</t>
  </si>
  <si>
    <t>公里</t>
  </si>
  <si>
    <t>反映新建、改造、修缮工程量完成情况。</t>
  </si>
  <si>
    <t>主体工程完工率</t>
  </si>
  <si>
    <t>反映主体工程完成情况。
主体工程完成率=（按计划完成主体工程的工程量/计划完成主体工程量）*100%。</t>
  </si>
  <si>
    <t>工程数量</t>
  </si>
  <si>
    <t>2</t>
  </si>
  <si>
    <t>个/标段</t>
  </si>
  <si>
    <t>反映工程设计实现的功能数量或工程的相对独立单元的数量。</t>
  </si>
  <si>
    <t>安全事故发生率</t>
  </si>
  <si>
    <t>0</t>
  </si>
  <si>
    <t>反映工程实施期间的安全目标。</t>
  </si>
  <si>
    <t>竣工验收合格率</t>
  </si>
  <si>
    <t>反映项目验收情况。
竣工验收合格率=（验收合格单元工程数量/完工单元工程总数）×100%。</t>
  </si>
  <si>
    <t>计划完工率</t>
  </si>
  <si>
    <t>80</t>
  </si>
  <si>
    <t>反映工程按计划完工情况。
计划完工率=实际完成工程项目个数/按计划应完成项目个数。</t>
  </si>
  <si>
    <t>计划开工率</t>
  </si>
  <si>
    <t>反映工程按计划开工情况。
项目按计划开工率=实际开工项目个数/按计划应开工项目个数×100%。</t>
  </si>
  <si>
    <t>工期控制率</t>
  </si>
  <si>
    <t>反映工期控制情况。
工期控制率=实际工期/计划工期×100%。</t>
  </si>
  <si>
    <t>工程建设单位成本</t>
  </si>
  <si>
    <t>42655.71</t>
  </si>
  <si>
    <t>万元</t>
  </si>
  <si>
    <t>空反映单位平米数、公里数、个数、亩数等的平均成本。（醒目估算总投资59718万元/1.4公里=42655.71万元/公里）</t>
  </si>
  <si>
    <t>综合使用率</t>
  </si>
  <si>
    <t>98</t>
  </si>
  <si>
    <t>反映设施建成后的利用、使用的情况。
综合使用率=（投入使用的基础建设工程建设内容/完成建设内容）*100%</t>
  </si>
  <si>
    <t>设计功能实现率</t>
  </si>
  <si>
    <t>反映建设项目设施设计功能的实现情况。
设计功能实现率=（实际实现设计功能数/计划实现设计功能数）*100%</t>
  </si>
  <si>
    <t>受益人群覆盖率</t>
  </si>
  <si>
    <t>反映项目设计受益人群或地区的实现情况。
受益人群覆盖率=（实际实现受益人群数/计划实现受益人群数）*100%</t>
  </si>
  <si>
    <t>使用年限</t>
  </si>
  <si>
    <t>年</t>
  </si>
  <si>
    <t>通过工程设计使用年限反映可持续的效果。</t>
  </si>
  <si>
    <t>受益人群满意度</t>
  </si>
  <si>
    <t>调查人群中对设施建设或设施运行的满意度。
受益人群覆盖率=（调查人群中对设施建设或设施运行的人数/问卷调查人数）*100%</t>
  </si>
  <si>
    <t>6-2  重点工作情况解释说明汇总表</t>
  </si>
  <si>
    <t>重点工作</t>
  </si>
  <si>
    <t>2021年工作重点及工作情况</t>
  </si>
  <si>
    <t>保“三保”</t>
  </si>
  <si>
    <t>切实从预算源头兜牢“三保”底线，在预算安排中坚持“保工资、保运转、保民生”的原则和先后顺序，优先足额安排“三保”支出，确保“三保”及时、足额落实。</t>
  </si>
  <si>
    <t>举借债务</t>
  </si>
  <si>
    <t>景洪市积极储备地方政府专项债券项目库，争取地方政府债券资金支持重大项目，在2021年第一批次专项债券申报中，积极与发改部门联动，整合全市项目信息，申报了26个专项债券项目，待省厅审核结果反馈后，积极开展下一步发行准备工作。在债务风险可控的情况下，充分发挥债券资金补短板、稳发展、增动力的重要作用。</t>
  </si>
  <si>
    <t>预算绩效</t>
  </si>
  <si>
    <t>我市将继续推动深化预算绩效管理改革，着力做好以下工作：1、强化财政预算绩效管理，继续改进预算编审流程，完善工作机制，保障绩效评价结果得到有效应用。2、建立评价结果信息公开机制，加强社会监督，实现绩效评价结果向全社会公开。3、继续完善预算绩效评价指标和方法体系，构建指标库。4、引入第三方机构对政府支出进行绩效评价，开展分单位发布预算绩效年度报告试点。5、探索建立绩效运行监控机制，扩大绩效监控范围和管理规模。</t>
  </si>
  <si>
    <t>厚植财源，找到收入增长“着眼点”。</t>
  </si>
  <si>
    <t>一是壮大税源基础。以优化营商环境为抓手，持续投入基础设施建设和产业园区打造，吸引更多招商引资项目落地。丰富财税政策手段，更大力度支持企业转型改造和提档升级，激发市场主体活力。二是强化税收征管。坚持算大账、算远账，将该减的税费不折不扣减到位，该收的税费依法依规征收好。应用互联网大数据分析，畅通协作沟通，加强收入征管，密切跟踪分析重点税源，查补漏税欠税，确保“颗粒归仓”。三是做好“三资”统筹。坚持“边清理、边整合、边盘活”思路，“化零为整”，加强全市各部门“资金、资源、资产”统一管理使用，优先投入保民生、建基层等领域，其次用于稳增长、调结构等项目，发挥更大效益，服务我市经济可持续发展。四是积极向上争资。多研究，吃透上级财税政策，做好项目储备、包装和申报；多跑路，加强与上级部门沟通，争取资金倾斜，全力推动更多试点、项目落地，为本级财政解压松绑。五是加强资金撬动。创新财政扶持方式，加强财政政策与金融政策、产业政策协同联动，进一步发挥引导撬动作用，引导金融机构和社会资本加大对实体经济和重点项目投入，推动经济发展。</t>
  </si>
</sst>
</file>

<file path=xl/styles.xml><?xml version="1.0" encoding="utf-8"?>
<styleSheet xmlns="http://schemas.openxmlformats.org/spreadsheetml/2006/main">
  <numFmts count="33">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 numFmtId="176" formatCode="_(* #,##0_);_(* \(#,##0\);_(* &quot;-&quot;_);_(@_)"/>
    <numFmt numFmtId="177" formatCode="_(* #,##0.00_);_(* \(#,##0.00\);_(* &quot;-&quot;??_);_(@_)"/>
    <numFmt numFmtId="178" formatCode="#,##0.0_);\(#,##0.0\)"/>
    <numFmt numFmtId="179" formatCode="yy\.mm\.dd"/>
    <numFmt numFmtId="180" formatCode="_-&quot;$&quot;\ * #,##0_-;_-&quot;$&quot;\ * #,##0\-;_-&quot;$&quot;\ * &quot;-&quot;_-;_-@_-"/>
    <numFmt numFmtId="181" formatCode="_ * #,##0_ ;_ * \-#,##0_ ;_ * &quot;-&quot;??_ ;_ @_ "/>
    <numFmt numFmtId="182" formatCode="#,##0_ ;[Red]\-#,##0\ "/>
    <numFmt numFmtId="183" formatCode="&quot;$&quot;#,##0_);[Red]\(&quot;$&quot;#,##0\)"/>
    <numFmt numFmtId="184" formatCode="0\.0,&quot;0&quot;"/>
    <numFmt numFmtId="185" formatCode="&quot;$&quot;#,##0.00_);[Red]\(&quot;$&quot;#,##0.00\)"/>
    <numFmt numFmtId="186" formatCode="&quot;$&quot;\ #,##0.00_-;[Red]&quot;$&quot;\ #,##0.00\-"/>
    <numFmt numFmtId="187" formatCode="_-* #,##0_-;\-* #,##0_-;_-* &quot;-&quot;_-;_-@_-"/>
    <numFmt numFmtId="188" formatCode="_-* #,##0.00_-;\-* #,##0.00_-;_-* &quot;-&quot;??_-;_-@_-"/>
    <numFmt numFmtId="189" formatCode="#,##0;\(#,##0\)"/>
    <numFmt numFmtId="190" formatCode="&quot;$&quot;\ #,##0_-;[Red]&quot;$&quot;\ #,##0\-"/>
    <numFmt numFmtId="191" formatCode="0.0"/>
    <numFmt numFmtId="192" formatCode="_(&quot;$&quot;* #,##0.00_);_(&quot;$&quot;* \(#,##0.00\);_(&quot;$&quot;* &quot;-&quot;??_);_(@_)"/>
    <numFmt numFmtId="193" formatCode="#\ ??/??"/>
    <numFmt numFmtId="194" formatCode="_-&quot;$&quot;\ * #,##0.00_-;_-&quot;$&quot;\ * #,##0.00\-;_-&quot;$&quot;\ * &quot;-&quot;??_-;_-@_-"/>
    <numFmt numFmtId="195" formatCode="0_ "/>
    <numFmt numFmtId="196" formatCode="\$#,##0.00;\(\$#,##0.00\)"/>
    <numFmt numFmtId="197" formatCode="#,##0.000000"/>
    <numFmt numFmtId="198" formatCode="\$#,##0;\(\$#,##0\)"/>
    <numFmt numFmtId="199" formatCode="#,##0_ "/>
    <numFmt numFmtId="200" formatCode="_(&quot;$&quot;* #,##0_);_(&quot;$&quot;* \(#,##0\);_(&quot;$&quot;* &quot;-&quot;_);_(@_)"/>
    <numFmt numFmtId="201" formatCode="0.0%"/>
    <numFmt numFmtId="202" formatCode="#,##0.00_ ;\-#,##0.00;;"/>
    <numFmt numFmtId="203" formatCode="0.00_ "/>
    <numFmt numFmtId="204" formatCode="#,##0.00_);[Red]\(#,##0.00\)"/>
  </numFmts>
  <fonts count="133">
    <font>
      <sz val="11"/>
      <color indexed="8"/>
      <name val="宋体"/>
      <charset val="134"/>
    </font>
    <font>
      <sz val="11"/>
      <color theme="1"/>
      <name val="宋体"/>
      <charset val="134"/>
      <scheme val="minor"/>
    </font>
    <font>
      <sz val="20"/>
      <name val="方正小标宋简体"/>
      <charset val="134"/>
    </font>
    <font>
      <b/>
      <sz val="14"/>
      <name val="宋体"/>
      <charset val="134"/>
      <scheme val="minor"/>
    </font>
    <font>
      <b/>
      <sz val="14"/>
      <color theme="1"/>
      <name val="宋体"/>
      <charset val="134"/>
      <scheme val="minor"/>
    </font>
    <font>
      <sz val="12"/>
      <name val="宋体"/>
      <charset val="134"/>
      <scheme val="minor"/>
    </font>
    <font>
      <sz val="12"/>
      <color rgb="FF000000"/>
      <name val="宋体"/>
      <charset val="134"/>
      <scheme val="minor"/>
    </font>
    <font>
      <sz val="12"/>
      <color indexed="8"/>
      <name val="宋体"/>
      <charset val="134"/>
    </font>
    <font>
      <sz val="10"/>
      <name val="宋体"/>
      <charset val="134"/>
    </font>
    <font>
      <b/>
      <sz val="10"/>
      <name val="宋体"/>
      <charset val="134"/>
    </font>
    <font>
      <sz val="12"/>
      <name val="宋体"/>
      <charset val="134"/>
    </font>
    <font>
      <sz val="20"/>
      <color indexed="8"/>
      <name val="方正小标宋简体"/>
      <charset val="134"/>
    </font>
    <font>
      <b/>
      <sz val="14"/>
      <color indexed="8"/>
      <name val="宋体"/>
      <charset val="134"/>
    </font>
    <font>
      <sz val="14"/>
      <color indexed="8"/>
      <name val="宋体"/>
      <charset val="134"/>
    </font>
    <font>
      <sz val="9"/>
      <color rgb="FF000000"/>
      <name val="宋体"/>
      <charset val="1"/>
    </font>
    <font>
      <sz val="14"/>
      <color rgb="FF000000"/>
      <name val="宋体"/>
      <charset val="1"/>
    </font>
    <font>
      <sz val="14"/>
      <name val="宋体"/>
      <charset val="1"/>
    </font>
    <font>
      <sz val="10"/>
      <name val="宋体"/>
      <charset val="1"/>
    </font>
    <font>
      <sz val="11"/>
      <color indexed="8"/>
      <name val="宋体"/>
      <charset val="134"/>
      <scheme val="minor"/>
    </font>
    <font>
      <sz val="14"/>
      <color indexed="8"/>
      <name val="宋体"/>
      <charset val="134"/>
      <scheme val="minor"/>
    </font>
    <font>
      <sz val="12"/>
      <color indexed="8"/>
      <name val="宋体"/>
      <charset val="134"/>
      <scheme val="minor"/>
    </font>
    <font>
      <b/>
      <sz val="20"/>
      <name val="SimSun"/>
      <charset val="134"/>
    </font>
    <font>
      <sz val="11"/>
      <name val="SimSun"/>
      <charset val="134"/>
    </font>
    <font>
      <b/>
      <sz val="14"/>
      <name val="SimSun"/>
      <charset val="134"/>
    </font>
    <font>
      <sz val="14"/>
      <name val="SimSun"/>
      <charset val="134"/>
    </font>
    <font>
      <sz val="12"/>
      <name val="SimSun"/>
      <charset val="134"/>
    </font>
    <font>
      <b/>
      <sz val="15"/>
      <name val="SimSun"/>
      <charset val="134"/>
    </font>
    <font>
      <sz val="9"/>
      <name val="SimSun"/>
      <charset val="134"/>
    </font>
    <font>
      <sz val="14"/>
      <name val="宋体"/>
      <charset val="134"/>
    </font>
    <font>
      <b/>
      <sz val="14"/>
      <name val="宋体"/>
      <charset val="134"/>
    </font>
    <font>
      <b/>
      <sz val="20"/>
      <name val="方正小标宋简体"/>
      <charset val="134"/>
    </font>
    <font>
      <sz val="14"/>
      <name val="MS Serif"/>
      <charset val="134"/>
    </font>
    <font>
      <sz val="14"/>
      <name val="宋体"/>
      <charset val="134"/>
      <scheme val="minor"/>
    </font>
    <font>
      <sz val="14"/>
      <name val="Times New Roman"/>
      <charset val="134"/>
    </font>
    <font>
      <sz val="11"/>
      <name val="宋体"/>
      <charset val="134"/>
    </font>
    <font>
      <sz val="20"/>
      <color rgb="FF000000"/>
      <name val="方正小标宋简体"/>
      <charset val="134"/>
    </font>
    <font>
      <sz val="12"/>
      <color theme="1"/>
      <name val="宋体"/>
      <charset val="134"/>
      <scheme val="minor"/>
    </font>
    <font>
      <sz val="16"/>
      <name val="宋体"/>
      <charset val="134"/>
    </font>
    <font>
      <sz val="16"/>
      <color indexed="8"/>
      <name val="方正小标宋简体"/>
      <charset val="134"/>
    </font>
    <font>
      <sz val="16"/>
      <color indexed="8"/>
      <name val="宋体"/>
      <charset val="134"/>
    </font>
    <font>
      <b/>
      <sz val="16"/>
      <name val="宋体"/>
      <charset val="134"/>
    </font>
    <font>
      <sz val="14"/>
      <color rgb="FF000000"/>
      <name val="宋体"/>
      <charset val="134"/>
    </font>
    <font>
      <sz val="14"/>
      <color theme="1"/>
      <name val="宋体"/>
      <charset val="134"/>
    </font>
    <font>
      <sz val="20"/>
      <color indexed="8"/>
      <name val="华文中宋"/>
      <charset val="134"/>
    </font>
    <font>
      <b/>
      <sz val="11"/>
      <name val="宋体"/>
      <charset val="134"/>
    </font>
    <font>
      <sz val="14"/>
      <color theme="1"/>
      <name val="宋体"/>
      <charset val="134"/>
      <scheme val="minor"/>
    </font>
    <font>
      <sz val="20"/>
      <color indexed="8"/>
      <name val="宋体"/>
      <charset val="134"/>
    </font>
    <font>
      <b/>
      <sz val="18"/>
      <color indexed="8"/>
      <name val="方正小标宋简体"/>
      <charset val="134"/>
    </font>
    <font>
      <b/>
      <sz val="12"/>
      <name val="宋体"/>
      <charset val="134"/>
    </font>
    <font>
      <b/>
      <sz val="14"/>
      <name val="黑体"/>
      <charset val="134"/>
    </font>
    <font>
      <sz val="14"/>
      <color indexed="9"/>
      <name val="宋体"/>
      <charset val="134"/>
    </font>
    <font>
      <sz val="12"/>
      <name val="仿宋_GB2312"/>
      <charset val="134"/>
    </font>
    <font>
      <sz val="20"/>
      <color theme="1"/>
      <name val="方正小标宋简体"/>
      <charset val="134"/>
    </font>
    <font>
      <sz val="20"/>
      <color theme="1"/>
      <name val="方正小标宋_GBK"/>
      <charset val="134"/>
    </font>
    <font>
      <sz val="14"/>
      <name val="Arial"/>
      <charset val="134"/>
    </font>
    <font>
      <b/>
      <sz val="14"/>
      <color theme="1"/>
      <name val="宋体"/>
      <charset val="134"/>
    </font>
    <font>
      <sz val="14"/>
      <name val="宋体"/>
      <charset val="1"/>
      <scheme val="minor"/>
    </font>
    <font>
      <sz val="14"/>
      <color indexed="10"/>
      <name val="宋体"/>
      <charset val="134"/>
    </font>
    <font>
      <sz val="12"/>
      <color rgb="FFFF0000"/>
      <name val="宋体"/>
      <charset val="134"/>
    </font>
    <font>
      <b/>
      <sz val="13"/>
      <color theme="3"/>
      <name val="宋体"/>
      <charset val="134"/>
      <scheme val="minor"/>
    </font>
    <font>
      <sz val="11"/>
      <color theme="1"/>
      <name val="宋体"/>
      <charset val="0"/>
      <scheme val="minor"/>
    </font>
    <font>
      <sz val="11"/>
      <color rgb="FF3F3F76"/>
      <name val="宋体"/>
      <charset val="0"/>
      <scheme val="minor"/>
    </font>
    <font>
      <sz val="11"/>
      <color rgb="FFFF0000"/>
      <name val="宋体"/>
      <charset val="0"/>
      <scheme val="minor"/>
    </font>
    <font>
      <sz val="11"/>
      <color indexed="10"/>
      <name val="宋体"/>
      <charset val="134"/>
    </font>
    <font>
      <sz val="10"/>
      <name val="Geneva"/>
      <charset val="134"/>
    </font>
    <font>
      <i/>
      <sz val="11"/>
      <color indexed="23"/>
      <name val="宋体"/>
      <charset val="134"/>
    </font>
    <font>
      <b/>
      <sz val="11"/>
      <color indexed="9"/>
      <name val="宋体"/>
      <charset val="134"/>
    </font>
    <font>
      <sz val="10"/>
      <name val="楷体"/>
      <charset val="134"/>
    </font>
    <font>
      <sz val="11"/>
      <color theme="0"/>
      <name val="宋体"/>
      <charset val="0"/>
      <scheme val="minor"/>
    </font>
    <font>
      <sz val="11"/>
      <color indexed="9"/>
      <name val="宋体"/>
      <charset val="134"/>
    </font>
    <font>
      <b/>
      <sz val="18"/>
      <color theme="3"/>
      <name val="宋体"/>
      <charset val="134"/>
      <scheme val="minor"/>
    </font>
    <font>
      <u/>
      <sz val="11"/>
      <color rgb="FF0000FF"/>
      <name val="宋体"/>
      <charset val="0"/>
      <scheme val="minor"/>
    </font>
    <font>
      <sz val="10"/>
      <name val="MS Sans Serif"/>
      <charset val="134"/>
    </font>
    <font>
      <b/>
      <sz val="15"/>
      <color indexed="56"/>
      <name val="宋体"/>
      <charset val="134"/>
    </font>
    <font>
      <sz val="11"/>
      <color indexed="52"/>
      <name val="宋体"/>
      <charset val="134"/>
    </font>
    <font>
      <sz val="12"/>
      <color indexed="9"/>
      <name val="宋体"/>
      <charset val="134"/>
    </font>
    <font>
      <b/>
      <sz val="11"/>
      <color indexed="8"/>
      <name val="宋体"/>
      <charset val="134"/>
    </font>
    <font>
      <sz val="10"/>
      <name val="Arial"/>
      <charset val="134"/>
    </font>
    <font>
      <i/>
      <sz val="11"/>
      <color rgb="FF7F7F7F"/>
      <name val="宋体"/>
      <charset val="0"/>
      <scheme val="minor"/>
    </font>
    <font>
      <b/>
      <sz val="11"/>
      <color theme="3"/>
      <name val="宋体"/>
      <charset val="134"/>
      <scheme val="minor"/>
    </font>
    <font>
      <b/>
      <sz val="11"/>
      <color rgb="FFFFFFFF"/>
      <name val="宋体"/>
      <charset val="0"/>
      <scheme val="minor"/>
    </font>
    <font>
      <u/>
      <sz val="11"/>
      <color rgb="FF800080"/>
      <name val="宋体"/>
      <charset val="0"/>
      <scheme val="minor"/>
    </font>
    <font>
      <sz val="11"/>
      <color indexed="62"/>
      <name val="宋体"/>
      <charset val="134"/>
    </font>
    <font>
      <sz val="11"/>
      <color indexed="17"/>
      <name val="宋体"/>
      <charset val="134"/>
    </font>
    <font>
      <sz val="12"/>
      <color indexed="16"/>
      <name val="宋体"/>
      <charset val="134"/>
    </font>
    <font>
      <sz val="8"/>
      <name val="Times New Roman"/>
      <charset val="134"/>
    </font>
    <font>
      <sz val="12"/>
      <name val="Times New Roman"/>
      <charset val="134"/>
    </font>
    <font>
      <b/>
      <sz val="10"/>
      <name val="MS Sans Serif"/>
      <charset val="134"/>
    </font>
    <font>
      <sz val="8"/>
      <name val="Arial"/>
      <charset val="134"/>
    </font>
    <font>
      <b/>
      <sz val="15"/>
      <color theme="3"/>
      <name val="宋体"/>
      <charset val="134"/>
      <scheme val="minor"/>
    </font>
    <font>
      <sz val="11"/>
      <color rgb="FF9C0006"/>
      <name val="宋体"/>
      <charset val="0"/>
      <scheme val="minor"/>
    </font>
    <font>
      <sz val="11"/>
      <color rgb="FF9C6500"/>
      <name val="宋体"/>
      <charset val="0"/>
      <scheme val="minor"/>
    </font>
    <font>
      <sz val="10"/>
      <name val="Helv"/>
      <charset val="134"/>
    </font>
    <font>
      <b/>
      <sz val="12"/>
      <name val="Arial"/>
      <charset val="134"/>
    </font>
    <font>
      <sz val="11"/>
      <color indexed="20"/>
      <name val="宋体"/>
      <charset val="134"/>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2"/>
      <color indexed="17"/>
      <name val="宋体"/>
      <charset val="134"/>
    </font>
    <font>
      <b/>
      <sz val="13"/>
      <color indexed="56"/>
      <name val="宋体"/>
      <charset val="134"/>
    </font>
    <font>
      <u/>
      <sz val="12"/>
      <color indexed="12"/>
      <name val="宋体"/>
      <charset val="134"/>
    </font>
    <font>
      <sz val="11"/>
      <color indexed="60"/>
      <name val="宋体"/>
      <charset val="134"/>
    </font>
    <font>
      <b/>
      <sz val="11"/>
      <color indexed="63"/>
      <name val="宋体"/>
      <charset val="134"/>
    </font>
    <font>
      <b/>
      <sz val="11"/>
      <color indexed="56"/>
      <name val="宋体"/>
      <charset val="134"/>
    </font>
    <font>
      <sz val="10"/>
      <name val="仿宋_GB2312"/>
      <charset val="134"/>
    </font>
    <font>
      <b/>
      <sz val="18"/>
      <color indexed="56"/>
      <name val="宋体"/>
      <charset val="134"/>
    </font>
    <font>
      <sz val="10"/>
      <name val="Times New Roman"/>
      <charset val="134"/>
    </font>
    <font>
      <sz val="9"/>
      <name val="宋体"/>
      <charset val="134"/>
    </font>
    <font>
      <b/>
      <sz val="12"/>
      <color indexed="8"/>
      <name val="宋体"/>
      <charset val="134"/>
    </font>
    <font>
      <b/>
      <sz val="10"/>
      <color indexed="9"/>
      <name val="宋体"/>
      <charset val="134"/>
    </font>
    <font>
      <sz val="7"/>
      <name val="Small Fonts"/>
      <charset val="134"/>
    </font>
    <font>
      <b/>
      <sz val="10"/>
      <name val="Tms Rmn"/>
      <charset val="134"/>
    </font>
    <font>
      <b/>
      <sz val="8"/>
      <color indexed="9"/>
      <name val="宋体"/>
      <charset val="134"/>
    </font>
    <font>
      <b/>
      <sz val="15"/>
      <color indexed="54"/>
      <name val="宋体"/>
      <charset val="134"/>
    </font>
    <font>
      <b/>
      <sz val="9"/>
      <name val="Arial"/>
      <charset val="134"/>
    </font>
    <font>
      <b/>
      <sz val="13"/>
      <color indexed="54"/>
      <name val="宋体"/>
      <charset val="134"/>
    </font>
    <font>
      <sz val="12"/>
      <name val="Helv"/>
      <charset val="134"/>
    </font>
    <font>
      <sz val="12"/>
      <color indexed="9"/>
      <name val="Helv"/>
      <charset val="134"/>
    </font>
    <font>
      <sz val="10"/>
      <color indexed="8"/>
      <name val="MS Sans Serif"/>
      <charset val="134"/>
    </font>
    <font>
      <b/>
      <sz val="11"/>
      <color indexed="54"/>
      <name val="宋体"/>
      <charset val="134"/>
    </font>
    <font>
      <b/>
      <sz val="18"/>
      <color indexed="54"/>
      <name val="宋体"/>
      <charset val="134"/>
    </font>
    <font>
      <b/>
      <sz val="14"/>
      <name val="楷体"/>
      <charset val="134"/>
    </font>
    <font>
      <b/>
      <sz val="18"/>
      <color indexed="62"/>
      <name val="宋体"/>
      <charset val="134"/>
    </font>
    <font>
      <sz val="12"/>
      <color indexed="20"/>
      <name val="宋体"/>
      <charset val="134"/>
    </font>
    <font>
      <b/>
      <sz val="11"/>
      <color indexed="52"/>
      <name val="宋体"/>
      <charset val="134"/>
    </font>
    <font>
      <u/>
      <sz val="10"/>
      <color indexed="12"/>
      <name val="Times"/>
      <charset val="134"/>
    </font>
    <font>
      <u/>
      <sz val="11"/>
      <color indexed="52"/>
      <name val="宋体"/>
      <charset val="134"/>
    </font>
    <font>
      <b/>
      <sz val="10"/>
      <name val="Arial"/>
      <charset val="134"/>
    </font>
    <font>
      <u/>
      <sz val="12"/>
      <color indexed="36"/>
      <name val="宋体"/>
      <charset val="134"/>
    </font>
    <font>
      <sz val="12"/>
      <name val="Courier"/>
      <charset val="134"/>
    </font>
    <font>
      <sz val="9"/>
      <name val="微软雅黑"/>
      <charset val="134"/>
    </font>
  </fonts>
  <fills count="69">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6"/>
        <bgColor indexed="64"/>
      </patternFill>
    </fill>
    <fill>
      <patternFill patternType="solid">
        <fgColor theme="9" tint="0.799981688894314"/>
        <bgColor indexed="64"/>
      </patternFill>
    </fill>
    <fill>
      <patternFill patternType="solid">
        <fgColor rgb="FFFFCC99"/>
        <bgColor indexed="64"/>
      </patternFill>
    </fill>
    <fill>
      <patternFill patternType="solid">
        <fgColor indexed="55"/>
        <bgColor indexed="64"/>
      </patternFill>
    </fill>
    <fill>
      <patternFill patternType="solid">
        <fgColor theme="4" tint="0.399975585192419"/>
        <bgColor indexed="64"/>
      </patternFill>
    </fill>
    <fill>
      <patternFill patternType="solid">
        <fgColor theme="9"/>
        <bgColor indexed="64"/>
      </patternFill>
    </fill>
    <fill>
      <patternFill patternType="solid">
        <fgColor theme="4" tint="0.799981688894314"/>
        <bgColor indexed="64"/>
      </patternFill>
    </fill>
    <fill>
      <patternFill patternType="solid">
        <fgColor indexed="10"/>
        <bgColor indexed="64"/>
      </patternFill>
    </fill>
    <fill>
      <patternFill patternType="solid">
        <fgColor indexed="49"/>
        <bgColor indexed="64"/>
      </patternFill>
    </fill>
    <fill>
      <patternFill patternType="solid">
        <fgColor indexed="48"/>
        <bgColor indexed="64"/>
      </patternFill>
    </fill>
    <fill>
      <patternFill patternType="solid">
        <fgColor indexed="52"/>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indexed="47"/>
        <bgColor indexed="64"/>
      </patternFill>
    </fill>
    <fill>
      <patternFill patternType="solid">
        <fgColor indexed="45"/>
        <bgColor indexed="64"/>
      </patternFill>
    </fill>
    <fill>
      <patternFill patternType="solid">
        <fgColor indexed="27"/>
        <bgColor indexed="64"/>
      </patternFill>
    </fill>
    <fill>
      <patternFill patternType="solid">
        <fgColor indexed="42"/>
        <bgColor indexed="64"/>
      </patternFill>
    </fill>
    <fill>
      <patternFill patternType="solid">
        <fgColor indexed="29"/>
        <bgColor indexed="64"/>
      </patternFill>
    </fill>
    <fill>
      <patternFill patternType="solid">
        <fgColor indexed="54"/>
        <bgColor indexed="64"/>
      </patternFill>
    </fill>
    <fill>
      <patternFill patternType="solid">
        <fgColor indexed="44"/>
        <bgColor indexed="64"/>
      </patternFill>
    </fill>
    <fill>
      <patternFill patternType="solid">
        <fgColor indexed="22"/>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indexed="14"/>
        <bgColor indexed="64"/>
      </patternFill>
    </fill>
    <fill>
      <patternFill patternType="solid">
        <fgColor theme="7" tint="0.599993896298105"/>
        <bgColor indexed="64"/>
      </patternFill>
    </fill>
    <fill>
      <patternFill patternType="solid">
        <fgColor rgb="FFF2F2F2"/>
        <bgColor indexed="64"/>
      </patternFill>
    </fill>
    <fill>
      <patternFill patternType="solid">
        <fgColor theme="5"/>
        <bgColor indexed="64"/>
      </patternFill>
    </fill>
    <fill>
      <patternFill patternType="solid">
        <fgColor theme="7" tint="0.799981688894314"/>
        <bgColor indexed="64"/>
      </patternFill>
    </fill>
    <fill>
      <patternFill patternType="solid">
        <fgColor theme="8"/>
        <bgColor indexed="64"/>
      </patternFill>
    </fill>
    <fill>
      <patternFill patternType="solid">
        <fgColor theme="6"/>
        <bgColor indexed="64"/>
      </patternFill>
    </fill>
    <fill>
      <patternFill patternType="solid">
        <fgColor rgb="FFC6EFCE"/>
        <bgColor indexed="64"/>
      </patternFill>
    </fill>
    <fill>
      <patternFill patternType="solid">
        <fgColor theme="4"/>
        <bgColor indexed="64"/>
      </patternFill>
    </fill>
    <fill>
      <patternFill patternType="solid">
        <fgColor theme="8" tint="0.799981688894314"/>
        <bgColor indexed="64"/>
      </patternFill>
    </fill>
    <fill>
      <patternFill patternType="solid">
        <fgColor indexed="4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indexed="11"/>
        <bgColor indexed="64"/>
      </patternFill>
    </fill>
    <fill>
      <patternFill patternType="solid">
        <fgColor indexed="31"/>
        <bgColor indexed="64"/>
      </patternFill>
    </fill>
    <fill>
      <patternFill patternType="solid">
        <fgColor indexed="43"/>
        <bgColor indexed="64"/>
      </patternFill>
    </fill>
    <fill>
      <patternFill patternType="solid">
        <fgColor indexed="30"/>
        <bgColor indexed="64"/>
      </patternFill>
    </fill>
    <fill>
      <patternFill patternType="solid">
        <fgColor theme="7"/>
        <bgColor indexed="64"/>
      </patternFill>
    </fill>
    <fill>
      <patternFill patternType="solid">
        <fgColor theme="9" tint="0.599993896298105"/>
        <bgColor indexed="64"/>
      </patternFill>
    </fill>
    <fill>
      <patternFill patternType="solid">
        <fgColor indexed="51"/>
        <bgColor indexed="64"/>
      </patternFill>
    </fill>
    <fill>
      <patternFill patternType="solid">
        <fgColor indexed="36"/>
        <bgColor indexed="64"/>
      </patternFill>
    </fill>
    <fill>
      <patternFill patternType="solid">
        <fgColor indexed="25"/>
        <bgColor indexed="64"/>
      </patternFill>
    </fill>
    <fill>
      <patternFill patternType="lightUp">
        <fgColor indexed="9"/>
        <bgColor indexed="29"/>
      </patternFill>
    </fill>
    <fill>
      <patternFill patternType="gray0625"/>
    </fill>
    <fill>
      <patternFill patternType="mediumGray">
        <fgColor indexed="22"/>
      </patternFill>
    </fill>
    <fill>
      <patternFill patternType="solid">
        <fgColor indexed="15"/>
        <bgColor indexed="64"/>
      </patternFill>
    </fill>
    <fill>
      <patternFill patternType="solid">
        <fgColor indexed="12"/>
        <bgColor indexed="64"/>
      </patternFill>
    </fill>
    <fill>
      <patternFill patternType="solid">
        <fgColor indexed="57"/>
        <bgColor indexed="64"/>
      </patternFill>
    </fill>
    <fill>
      <patternFill patternType="lightUp">
        <fgColor indexed="9"/>
        <bgColor indexed="55"/>
      </patternFill>
    </fill>
    <fill>
      <patternFill patternType="lightUp">
        <fgColor indexed="9"/>
        <bgColor indexed="22"/>
      </patternFill>
    </fill>
    <fill>
      <patternFill patternType="solid">
        <fgColor indexed="62"/>
        <bgColor indexed="64"/>
      </patternFill>
    </fill>
    <fill>
      <patternFill patternType="solid">
        <fgColor indexed="40"/>
        <bgColor indexed="64"/>
      </patternFill>
    </fill>
    <fill>
      <patternFill patternType="solid">
        <fgColor indexed="53"/>
        <bgColor indexed="64"/>
      </patternFill>
    </fill>
  </fills>
  <borders count="46">
    <border>
      <left/>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8"/>
      </left>
      <right/>
      <top/>
      <bottom style="thin">
        <color indexed="8"/>
      </bottom>
      <diagonal/>
    </border>
    <border>
      <left/>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double">
        <color indexed="52"/>
      </bottom>
      <diagonal/>
    </border>
    <border>
      <left/>
      <right/>
      <top style="thin">
        <color indexed="62"/>
      </top>
      <bottom style="double">
        <color indexed="62"/>
      </bottom>
      <diagonal/>
    </border>
    <border>
      <left style="double">
        <color rgb="FF3F3F3F"/>
      </left>
      <right style="double">
        <color rgb="FF3F3F3F"/>
      </right>
      <top style="double">
        <color rgb="FF3F3F3F"/>
      </top>
      <bottom style="double">
        <color rgb="FF3F3F3F"/>
      </bottom>
      <diagonal/>
    </border>
    <border>
      <left style="thin">
        <color indexed="23"/>
      </left>
      <right style="thin">
        <color indexed="23"/>
      </right>
      <top style="thin">
        <color indexed="23"/>
      </top>
      <bottom style="thin">
        <color indexed="23"/>
      </bottom>
      <diagonal/>
    </border>
    <border>
      <left/>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22"/>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
      <left/>
      <right/>
      <top style="medium">
        <color auto="1"/>
      </top>
      <bottom style="medium">
        <color auto="1"/>
      </bottom>
      <diagonal/>
    </border>
    <border>
      <left/>
      <right/>
      <top style="medium">
        <color indexed="9"/>
      </top>
      <bottom style="medium">
        <color indexed="9"/>
      </bottom>
      <diagonal/>
    </border>
    <border>
      <left/>
      <right/>
      <top style="thin">
        <color indexed="11"/>
      </top>
      <bottom style="double">
        <color indexed="11"/>
      </bottom>
      <diagonal/>
    </border>
    <border>
      <left/>
      <right/>
      <top/>
      <bottom style="thick">
        <color indexed="11"/>
      </bottom>
      <diagonal/>
    </border>
    <border>
      <left/>
      <right/>
      <top/>
      <bottom style="thick">
        <color indexed="43"/>
      </bottom>
      <diagonal/>
    </border>
    <border>
      <left/>
      <right/>
      <top/>
      <bottom style="medium">
        <color indexed="43"/>
      </bottom>
      <diagonal/>
    </border>
  </borders>
  <cellStyleXfs count="1334">
    <xf numFmtId="0" fontId="0" fillId="0" borderId="0">
      <alignment vertical="center"/>
    </xf>
    <xf numFmtId="42" fontId="1" fillId="0" borderId="0" applyFont="0" applyFill="0" applyBorder="0" applyAlignment="0" applyProtection="0">
      <alignment vertical="center"/>
    </xf>
    <xf numFmtId="0" fontId="69" fillId="11" borderId="0" applyNumberFormat="0" applyBorder="0" applyAlignment="0" applyProtection="0">
      <alignment vertical="center"/>
    </xf>
    <xf numFmtId="0" fontId="61" fillId="6" borderId="24" applyNumberFormat="0" applyAlignment="0" applyProtection="0">
      <alignment vertical="center"/>
    </xf>
    <xf numFmtId="0" fontId="76" fillId="0" borderId="28" applyNumberFormat="0" applyFill="0" applyAlignment="0" applyProtection="0">
      <alignment vertical="center"/>
    </xf>
    <xf numFmtId="0" fontId="75" fillId="12" borderId="0" applyNumberFormat="0" applyBorder="0" applyAlignment="0" applyProtection="0">
      <alignment vertical="center"/>
    </xf>
    <xf numFmtId="44" fontId="1" fillId="0" borderId="0" applyFont="0" applyFill="0" applyBorder="0" applyAlignment="0" applyProtection="0">
      <alignment vertical="center"/>
    </xf>
    <xf numFmtId="0" fontId="67" fillId="0" borderId="19" applyNumberFormat="0" applyFill="0" applyProtection="0">
      <alignment horizontal="center" vertical="center"/>
    </xf>
    <xf numFmtId="0" fontId="64" fillId="0" borderId="0">
      <alignment vertical="center"/>
    </xf>
    <xf numFmtId="0" fontId="60" fillId="17" borderId="0" applyNumberFormat="0" applyBorder="0" applyAlignment="0" applyProtection="0">
      <alignment vertical="center"/>
    </xf>
    <xf numFmtId="9" fontId="10" fillId="0" borderId="0" applyFont="0" applyFill="0" applyBorder="0" applyAlignment="0" applyProtection="0">
      <alignment vertical="center"/>
    </xf>
    <xf numFmtId="0" fontId="83" fillId="21" borderId="0" applyNumberFormat="0" applyBorder="0" applyAlignment="0" applyProtection="0">
      <alignment vertical="center"/>
    </xf>
    <xf numFmtId="0" fontId="85" fillId="0" borderId="0">
      <alignment horizontal="center" vertical="center" wrapText="1"/>
      <protection locked="0"/>
    </xf>
    <xf numFmtId="0" fontId="75" fillId="23" borderId="0" applyNumberFormat="0" applyBorder="0" applyAlignment="0" applyProtection="0">
      <alignment vertical="center"/>
    </xf>
    <xf numFmtId="0" fontId="10" fillId="0" borderId="0">
      <alignment vertical="center"/>
    </xf>
    <xf numFmtId="0" fontId="7" fillId="4" borderId="0" applyNumberFormat="0" applyBorder="0" applyAlignment="0" applyProtection="0">
      <alignment vertical="center"/>
    </xf>
    <xf numFmtId="0" fontId="64" fillId="0" borderId="0">
      <alignment vertical="center"/>
    </xf>
    <xf numFmtId="0" fontId="10" fillId="0" borderId="0">
      <alignment vertical="center"/>
    </xf>
    <xf numFmtId="0" fontId="7" fillId="25" borderId="0" applyNumberFormat="0" applyBorder="0" applyAlignment="0" applyProtection="0">
      <alignment vertical="center"/>
    </xf>
    <xf numFmtId="41" fontId="1" fillId="0" borderId="0" applyFont="0" applyFill="0" applyBorder="0" applyAlignment="0" applyProtection="0">
      <alignment vertical="center"/>
    </xf>
    <xf numFmtId="0" fontId="0" fillId="0" borderId="0">
      <alignment vertical="center"/>
    </xf>
    <xf numFmtId="0" fontId="60" fillId="27" borderId="0" applyNumberFormat="0" applyBorder="0" applyAlignment="0" applyProtection="0">
      <alignment vertical="center"/>
    </xf>
    <xf numFmtId="0" fontId="90" fillId="31" borderId="0" applyNumberFormat="0" applyBorder="0" applyAlignment="0" applyProtection="0">
      <alignment vertical="center"/>
    </xf>
    <xf numFmtId="43" fontId="0" fillId="0" borderId="0" applyFont="0" applyFill="0" applyBorder="0" applyAlignment="0" applyProtection="0">
      <alignment vertical="center"/>
    </xf>
    <xf numFmtId="0" fontId="68" fillId="34" borderId="0" applyNumberFormat="0" applyBorder="0" applyAlignment="0" applyProtection="0">
      <alignment vertical="center"/>
    </xf>
    <xf numFmtId="0" fontId="75" fillId="14" borderId="0" applyNumberFormat="0" applyBorder="0" applyAlignment="0" applyProtection="0">
      <alignment vertical="center"/>
    </xf>
    <xf numFmtId="0" fontId="83" fillId="20" borderId="0" applyNumberFormat="0" applyBorder="0" applyAlignment="0" applyProtection="0">
      <alignment vertical="center"/>
    </xf>
    <xf numFmtId="0" fontId="88" fillId="4" borderId="1" applyNumberFormat="0" applyBorder="0" applyAlignment="0" applyProtection="0">
      <alignment vertical="center"/>
    </xf>
    <xf numFmtId="0" fontId="75" fillId="7" borderId="0" applyNumberFormat="0" applyBorder="0" applyAlignment="0" applyProtection="0">
      <alignment vertical="center"/>
    </xf>
    <xf numFmtId="179" fontId="77" fillId="0" borderId="19" applyFill="0" applyProtection="0">
      <alignment horizontal="right" vertical="center"/>
    </xf>
    <xf numFmtId="0" fontId="69" fillId="14" borderId="0" applyNumberFormat="0" applyBorder="0" applyAlignment="0" applyProtection="0">
      <alignment vertical="center"/>
    </xf>
    <xf numFmtId="0" fontId="71" fillId="0" borderId="0" applyNumberFormat="0" applyFill="0" applyBorder="0" applyAlignment="0" applyProtection="0">
      <alignment vertical="center"/>
    </xf>
    <xf numFmtId="9" fontId="10" fillId="0" borderId="0" applyFont="0" applyFill="0" applyBorder="0" applyAlignment="0" applyProtection="0">
      <alignment vertical="center"/>
    </xf>
    <xf numFmtId="0" fontId="84" fillId="19" borderId="0" applyNumberFormat="0" applyBorder="0" applyAlignment="0" applyProtection="0">
      <alignment vertical="center"/>
    </xf>
    <xf numFmtId="0" fontId="75" fillId="23" borderId="0" applyNumberFormat="0" applyBorder="0" applyAlignment="0" applyProtection="0">
      <alignment vertical="center"/>
    </xf>
    <xf numFmtId="0" fontId="69" fillId="13" borderId="0" applyNumberFormat="0" applyBorder="0" applyAlignment="0" applyProtection="0">
      <alignment vertical="center"/>
    </xf>
    <xf numFmtId="0" fontId="81" fillId="0" borderId="0" applyNumberFormat="0" applyFill="0" applyBorder="0" applyAlignment="0" applyProtection="0">
      <alignment vertical="center"/>
    </xf>
    <xf numFmtId="0" fontId="1" fillId="29" borderId="32" applyNumberFormat="0" applyFont="0" applyAlignment="0" applyProtection="0">
      <alignment vertical="center"/>
    </xf>
    <xf numFmtId="0" fontId="69" fillId="22" borderId="0" applyNumberFormat="0" applyBorder="0" applyAlignment="0" applyProtection="0">
      <alignment vertical="center"/>
    </xf>
    <xf numFmtId="0" fontId="86" fillId="0" borderId="0">
      <alignment vertical="center"/>
    </xf>
    <xf numFmtId="0" fontId="75" fillId="14" borderId="0" applyNumberFormat="0" applyBorder="0" applyAlignment="0" applyProtection="0">
      <alignment vertical="center"/>
    </xf>
    <xf numFmtId="0" fontId="75" fillId="24" borderId="0" applyNumberFormat="0" applyBorder="0" applyAlignment="0" applyProtection="0">
      <alignment vertical="center"/>
    </xf>
    <xf numFmtId="0" fontId="68" fillId="26" borderId="0" applyNumberFormat="0" applyBorder="0" applyAlignment="0" applyProtection="0">
      <alignment vertical="center"/>
    </xf>
    <xf numFmtId="0" fontId="75" fillId="7" borderId="0" applyNumberFormat="0" applyBorder="0" applyAlignment="0" applyProtection="0">
      <alignment vertical="center"/>
    </xf>
    <xf numFmtId="9" fontId="10" fillId="0" borderId="0" applyFont="0" applyFill="0" applyBorder="0" applyAlignment="0" applyProtection="0">
      <alignment vertical="center"/>
    </xf>
    <xf numFmtId="0" fontId="79"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10" fillId="0" borderId="0">
      <alignment vertical="center"/>
    </xf>
    <xf numFmtId="0" fontId="10" fillId="0" borderId="0">
      <alignment vertical="center"/>
    </xf>
    <xf numFmtId="0" fontId="69" fillId="19" borderId="0" applyNumberFormat="0" applyBorder="0" applyAlignment="0" applyProtection="0">
      <alignment vertical="center"/>
    </xf>
    <xf numFmtId="0" fontId="70"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3" fillId="0" borderId="26" applyNumberFormat="0" applyFill="0" applyAlignment="0" applyProtection="0">
      <alignment vertical="center"/>
    </xf>
    <xf numFmtId="0" fontId="75" fillId="24" borderId="0" applyNumberFormat="0" applyBorder="0" applyAlignment="0" applyProtection="0">
      <alignment vertical="center"/>
    </xf>
    <xf numFmtId="9" fontId="10" fillId="0" borderId="0" applyFont="0" applyFill="0" applyBorder="0" applyAlignment="0" applyProtection="0">
      <alignment vertical="center"/>
    </xf>
    <xf numFmtId="0" fontId="89" fillId="0" borderId="23" applyNumberFormat="0" applyFill="0" applyAlignment="0" applyProtection="0">
      <alignment vertical="center"/>
    </xf>
    <xf numFmtId="9" fontId="10" fillId="0" borderId="0" applyFont="0" applyFill="0" applyBorder="0" applyAlignment="0" applyProtection="0">
      <alignment vertical="center"/>
    </xf>
    <xf numFmtId="0" fontId="94" fillId="19" borderId="0" applyNumberFormat="0" applyBorder="0" applyAlignment="0" applyProtection="0">
      <alignment vertical="center"/>
    </xf>
    <xf numFmtId="0" fontId="86" fillId="0" borderId="0">
      <alignment vertical="center"/>
    </xf>
    <xf numFmtId="0" fontId="69" fillId="19" borderId="0" applyNumberFormat="0" applyBorder="0" applyAlignment="0" applyProtection="0">
      <alignment vertical="center"/>
    </xf>
    <xf numFmtId="0" fontId="59" fillId="0" borderId="23" applyNumberFormat="0" applyFill="0" applyAlignment="0" applyProtection="0">
      <alignment vertical="center"/>
    </xf>
    <xf numFmtId="0" fontId="75" fillId="14" borderId="0" applyNumberFormat="0" applyBorder="0" applyAlignment="0" applyProtection="0">
      <alignment vertical="center"/>
    </xf>
    <xf numFmtId="0" fontId="68" fillId="8" borderId="0" applyNumberFormat="0" applyBorder="0" applyAlignment="0" applyProtection="0">
      <alignment vertical="center"/>
    </xf>
    <xf numFmtId="0" fontId="75" fillId="23" borderId="0" applyNumberFormat="0" applyBorder="0" applyAlignment="0" applyProtection="0">
      <alignment vertical="center"/>
    </xf>
    <xf numFmtId="9" fontId="10" fillId="0" borderId="0" applyFont="0" applyFill="0" applyBorder="0" applyAlignment="0" applyProtection="0">
      <alignment vertical="center"/>
    </xf>
    <xf numFmtId="0" fontId="79" fillId="0" borderId="33" applyNumberFormat="0" applyFill="0" applyAlignment="0" applyProtection="0">
      <alignment vertical="center"/>
    </xf>
    <xf numFmtId="0" fontId="75" fillId="14" borderId="0" applyNumberFormat="0" applyBorder="0" applyAlignment="0" applyProtection="0">
      <alignment vertical="center"/>
    </xf>
    <xf numFmtId="0" fontId="68" fillId="28" borderId="0" applyNumberFormat="0" applyBorder="0" applyAlignment="0" applyProtection="0">
      <alignment vertical="center"/>
    </xf>
    <xf numFmtId="0" fontId="95" fillId="37" borderId="34" applyNumberFormat="0" applyAlignment="0" applyProtection="0">
      <alignment vertical="center"/>
    </xf>
    <xf numFmtId="0" fontId="96" fillId="37" borderId="24" applyNumberFormat="0" applyAlignment="0" applyProtection="0">
      <alignment vertical="center"/>
    </xf>
    <xf numFmtId="0" fontId="0" fillId="24" borderId="0" applyNumberFormat="0" applyBorder="0" applyAlignment="0" applyProtection="0">
      <alignment vertical="center"/>
    </xf>
    <xf numFmtId="0" fontId="80" fillId="16" borderId="29" applyNumberFormat="0" applyAlignment="0" applyProtection="0">
      <alignment vertical="center"/>
    </xf>
    <xf numFmtId="0" fontId="60" fillId="5" borderId="0" applyNumberFormat="0" applyBorder="0" applyAlignment="0" applyProtection="0">
      <alignment vertical="center"/>
    </xf>
    <xf numFmtId="0" fontId="68" fillId="38" borderId="0" applyNumberFormat="0" applyBorder="0" applyAlignment="0" applyProtection="0">
      <alignment vertical="center"/>
    </xf>
    <xf numFmtId="0" fontId="10" fillId="0" borderId="0">
      <alignment vertical="center"/>
    </xf>
    <xf numFmtId="0" fontId="87" fillId="0" borderId="31">
      <alignment horizontal="center" vertical="center"/>
    </xf>
    <xf numFmtId="0" fontId="97" fillId="0" borderId="35" applyNumberFormat="0" applyFill="0" applyAlignment="0" applyProtection="0">
      <alignment vertical="center"/>
    </xf>
    <xf numFmtId="0" fontId="69" fillId="13" borderId="0" applyNumberFormat="0" applyBorder="0" applyAlignment="0" applyProtection="0">
      <alignment vertical="center"/>
    </xf>
    <xf numFmtId="0" fontId="98" fillId="0" borderId="36" applyNumberFormat="0" applyFill="0" applyAlignment="0" applyProtection="0">
      <alignment vertical="center"/>
    </xf>
    <xf numFmtId="0" fontId="99" fillId="42" borderId="0" applyNumberFormat="0" applyBorder="0" applyAlignment="0" applyProtection="0">
      <alignment vertical="center"/>
    </xf>
    <xf numFmtId="0" fontId="0" fillId="21" borderId="0" applyNumberFormat="0" applyBorder="0" applyAlignment="0" applyProtection="0">
      <alignment vertical="center"/>
    </xf>
    <xf numFmtId="0" fontId="91" fillId="33" borderId="0" applyNumberFormat="0" applyBorder="0" applyAlignment="0" applyProtection="0">
      <alignment vertical="center"/>
    </xf>
    <xf numFmtId="0" fontId="60" fillId="44" borderId="0" applyNumberFormat="0" applyBorder="0" applyAlignment="0" applyProtection="0">
      <alignment vertical="center"/>
    </xf>
    <xf numFmtId="0" fontId="68" fillId="43" borderId="0" applyNumberFormat="0" applyBorder="0" applyAlignment="0" applyProtection="0">
      <alignment vertical="center"/>
    </xf>
    <xf numFmtId="0" fontId="10" fillId="0" borderId="0">
      <alignment vertical="center"/>
    </xf>
    <xf numFmtId="0" fontId="77" fillId="0" borderId="9" applyNumberFormat="0" applyFill="0" applyProtection="0">
      <alignment horizontal="right" vertical="center"/>
    </xf>
    <xf numFmtId="0" fontId="60" fillId="10" borderId="0" applyNumberFormat="0" applyBorder="0" applyAlignment="0" applyProtection="0">
      <alignment vertical="center"/>
    </xf>
    <xf numFmtId="0" fontId="7" fillId="4" borderId="0" applyNumberFormat="0" applyBorder="0" applyAlignment="0" applyProtection="0">
      <alignment vertical="center"/>
    </xf>
    <xf numFmtId="0" fontId="60" fillId="47" borderId="0" applyNumberFormat="0" applyBorder="0" applyAlignment="0" applyProtection="0">
      <alignment vertical="center"/>
    </xf>
    <xf numFmtId="0" fontId="60" fillId="48" borderId="0" applyNumberFormat="0" applyBorder="0" applyAlignment="0" applyProtection="0">
      <alignment vertical="center"/>
    </xf>
    <xf numFmtId="0" fontId="60" fillId="46" borderId="0" applyNumberFormat="0" applyBorder="0" applyAlignment="0" applyProtection="0">
      <alignment vertical="center"/>
    </xf>
    <xf numFmtId="0" fontId="7" fillId="25" borderId="0" applyNumberFormat="0" applyBorder="0" applyAlignment="0" applyProtection="0">
      <alignment vertical="center"/>
    </xf>
    <xf numFmtId="0" fontId="68" fillId="41" borderId="0" applyNumberFormat="0" applyBorder="0" applyAlignment="0" applyProtection="0">
      <alignment vertical="center"/>
    </xf>
    <xf numFmtId="0" fontId="10" fillId="0" borderId="0" applyNumberFormat="0" applyFont="0" applyFill="0" applyBorder="0" applyAlignment="0" applyProtection="0">
      <alignment horizontal="left" vertical="center"/>
    </xf>
    <xf numFmtId="0" fontId="100" fillId="21" borderId="0" applyNumberFormat="0" applyBorder="0" applyAlignment="0" applyProtection="0">
      <alignment vertical="center"/>
    </xf>
    <xf numFmtId="0" fontId="7" fillId="25" borderId="0" applyNumberFormat="0" applyBorder="0" applyAlignment="0" applyProtection="0">
      <alignment vertical="center"/>
    </xf>
    <xf numFmtId="0" fontId="68" fillId="53" borderId="0" applyNumberFormat="0" applyBorder="0" applyAlignment="0" applyProtection="0">
      <alignment vertical="center"/>
    </xf>
    <xf numFmtId="0" fontId="60" fillId="39" borderId="0" applyNumberFormat="0" applyBorder="0" applyAlignment="0" applyProtection="0">
      <alignment vertical="center"/>
    </xf>
    <xf numFmtId="0" fontId="60" fillId="36" borderId="0" applyNumberFormat="0" applyBorder="0" applyAlignment="0" applyProtection="0">
      <alignment vertical="center"/>
    </xf>
    <xf numFmtId="0" fontId="68" fillId="40" borderId="0" applyNumberFormat="0" applyBorder="0" applyAlignment="0" applyProtection="0">
      <alignment vertical="center"/>
    </xf>
    <xf numFmtId="0" fontId="69" fillId="25" borderId="0" applyNumberFormat="0" applyBorder="0" applyAlignment="0" applyProtection="0">
      <alignment vertical="center"/>
    </xf>
    <xf numFmtId="0" fontId="60" fillId="30" borderId="0" applyNumberFormat="0" applyBorder="0" applyAlignment="0" applyProtection="0">
      <alignment vertical="center"/>
    </xf>
    <xf numFmtId="0" fontId="73" fillId="0" borderId="26" applyNumberFormat="0" applyFill="0" applyAlignment="0" applyProtection="0">
      <alignment vertical="center"/>
    </xf>
    <xf numFmtId="0" fontId="75" fillId="14" borderId="0" applyNumberFormat="0" applyBorder="0" applyAlignment="0" applyProtection="0">
      <alignment vertical="center"/>
    </xf>
    <xf numFmtId="0" fontId="68" fillId="15" borderId="0" applyNumberFormat="0" applyBorder="0" applyAlignment="0" applyProtection="0">
      <alignment vertical="center"/>
    </xf>
    <xf numFmtId="0" fontId="68" fillId="9" borderId="0" applyNumberFormat="0" applyBorder="0" applyAlignment="0" applyProtection="0">
      <alignment vertical="center"/>
    </xf>
    <xf numFmtId="0" fontId="92" fillId="0" borderId="0">
      <alignment vertical="center"/>
    </xf>
    <xf numFmtId="0" fontId="60" fillId="54" borderId="0" applyNumberFormat="0" applyBorder="0" applyAlignment="0" applyProtection="0">
      <alignment vertical="center"/>
    </xf>
    <xf numFmtId="0" fontId="73" fillId="0" borderId="26" applyNumberFormat="0" applyFill="0" applyAlignment="0" applyProtection="0">
      <alignment vertical="center"/>
    </xf>
    <xf numFmtId="0" fontId="75" fillId="14" borderId="0" applyNumberFormat="0" applyBorder="0" applyAlignment="0" applyProtection="0">
      <alignment vertical="center"/>
    </xf>
    <xf numFmtId="0" fontId="68" fillId="32" borderId="0" applyNumberFormat="0" applyBorder="0" applyAlignment="0" applyProtection="0">
      <alignment vertical="center"/>
    </xf>
    <xf numFmtId="0" fontId="10" fillId="0" borderId="0">
      <alignment vertical="center"/>
    </xf>
    <xf numFmtId="0" fontId="7" fillId="4" borderId="0" applyNumberFormat="0" applyBorder="0" applyAlignment="0" applyProtection="0">
      <alignment vertical="center"/>
    </xf>
    <xf numFmtId="0" fontId="64" fillId="0" borderId="0">
      <alignment vertical="center"/>
    </xf>
    <xf numFmtId="0" fontId="86" fillId="0" borderId="0">
      <alignment vertical="center"/>
    </xf>
    <xf numFmtId="0" fontId="92" fillId="0" borderId="0">
      <alignment vertical="center"/>
    </xf>
    <xf numFmtId="0" fontId="92" fillId="0" borderId="0">
      <alignment vertical="center"/>
    </xf>
    <xf numFmtId="0" fontId="86" fillId="0" borderId="0">
      <alignment vertical="center"/>
    </xf>
    <xf numFmtId="0" fontId="7" fillId="4" borderId="0" applyNumberFormat="0" applyBorder="0" applyAlignment="0" applyProtection="0">
      <alignment vertical="center"/>
    </xf>
    <xf numFmtId="9" fontId="10" fillId="0" borderId="0" applyFont="0" applyFill="0" applyBorder="0" applyAlignment="0" applyProtection="0">
      <alignment vertical="center"/>
    </xf>
    <xf numFmtId="0" fontId="64" fillId="0" borderId="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0" fontId="64" fillId="0" borderId="0">
      <alignment vertical="center"/>
    </xf>
    <xf numFmtId="9" fontId="10" fillId="0" borderId="0" applyFont="0" applyFill="0" applyBorder="0" applyAlignment="0" applyProtection="0">
      <alignment vertical="center"/>
    </xf>
    <xf numFmtId="0" fontId="64" fillId="0" borderId="0">
      <alignment vertical="center"/>
    </xf>
    <xf numFmtId="49" fontId="10" fillId="0" borderId="0" applyFont="0" applyFill="0" applyBorder="0" applyAlignment="0" applyProtection="0">
      <alignment vertical="center"/>
    </xf>
    <xf numFmtId="0" fontId="0" fillId="0" borderId="0">
      <alignment vertical="center"/>
    </xf>
    <xf numFmtId="0" fontId="86" fillId="0" borderId="0">
      <alignment vertical="center"/>
    </xf>
    <xf numFmtId="0" fontId="10" fillId="0" borderId="0">
      <alignment vertical="center"/>
    </xf>
    <xf numFmtId="0" fontId="7" fillId="4" borderId="0" applyNumberFormat="0" applyBorder="0" applyAlignment="0" applyProtection="0">
      <alignment vertical="center"/>
    </xf>
    <xf numFmtId="0" fontId="64" fillId="0" borderId="0">
      <alignment vertical="center"/>
    </xf>
    <xf numFmtId="9" fontId="10" fillId="0" borderId="0" applyFont="0" applyFill="0" applyBorder="0" applyAlignment="0" applyProtection="0">
      <alignment vertical="center"/>
    </xf>
    <xf numFmtId="0" fontId="64" fillId="0" borderId="0">
      <alignment vertical="center"/>
    </xf>
    <xf numFmtId="0" fontId="64" fillId="0" borderId="0">
      <alignment vertical="center"/>
    </xf>
    <xf numFmtId="0" fontId="102" fillId="0" borderId="0" applyNumberFormat="0" applyFill="0" applyBorder="0" applyAlignment="0" applyProtection="0">
      <alignment vertical="top"/>
      <protection locked="0"/>
    </xf>
    <xf numFmtId="0" fontId="75" fillId="23" borderId="0" applyNumberFormat="0" applyBorder="0" applyAlignment="0" applyProtection="0">
      <alignment vertical="center"/>
    </xf>
    <xf numFmtId="49" fontId="10" fillId="0" borderId="0" applyFont="0" applyFill="0" applyBorder="0" applyAlignment="0" applyProtection="0">
      <alignment vertical="center"/>
    </xf>
    <xf numFmtId="0" fontId="75" fillId="24" borderId="0" applyNumberFormat="0" applyBorder="0" applyAlignment="0" applyProtection="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101" fillId="0" borderId="37" applyNumberFormat="0" applyFill="0" applyAlignment="0" applyProtection="0">
      <alignment vertical="center"/>
    </xf>
    <xf numFmtId="10" fontId="10" fillId="0" borderId="0" applyFont="0" applyFill="0" applyBorder="0" applyAlignment="0" applyProtection="0">
      <alignment vertical="center"/>
    </xf>
    <xf numFmtId="9" fontId="10" fillId="0" borderId="0" applyFont="0" applyFill="0" applyBorder="0" applyAlignment="0" applyProtection="0">
      <alignment vertical="center"/>
    </xf>
    <xf numFmtId="0" fontId="64" fillId="0" borderId="0">
      <alignment vertical="center"/>
    </xf>
    <xf numFmtId="0" fontId="102" fillId="0" borderId="0" applyNumberFormat="0" applyFill="0" applyBorder="0" applyAlignment="0" applyProtection="0">
      <alignment vertical="top"/>
      <protection locked="0"/>
    </xf>
    <xf numFmtId="0" fontId="75" fillId="23" borderId="0" applyNumberFormat="0" applyBorder="0" applyAlignment="0" applyProtection="0">
      <alignment vertical="center"/>
    </xf>
    <xf numFmtId="0" fontId="64" fillId="0" borderId="0">
      <alignment vertical="center"/>
    </xf>
    <xf numFmtId="0" fontId="64" fillId="0" borderId="0">
      <alignment vertical="center"/>
    </xf>
    <xf numFmtId="0" fontId="75" fillId="12" borderId="0" applyNumberFormat="0" applyBorder="0" applyAlignment="0" applyProtection="0">
      <alignment vertical="center"/>
    </xf>
    <xf numFmtId="0" fontId="77" fillId="0" borderId="0">
      <alignment vertical="center"/>
    </xf>
    <xf numFmtId="0" fontId="86" fillId="0" borderId="0">
      <alignment vertical="center"/>
    </xf>
    <xf numFmtId="0" fontId="0" fillId="21" borderId="0" applyNumberFormat="0" applyBorder="0" applyAlignment="0" applyProtection="0">
      <alignment vertical="center"/>
    </xf>
    <xf numFmtId="0" fontId="0" fillId="21" borderId="0" applyNumberFormat="0" applyBorder="0" applyAlignment="0" applyProtection="0">
      <alignment vertical="center"/>
    </xf>
    <xf numFmtId="0" fontId="69" fillId="35" borderId="0" applyNumberFormat="0" applyBorder="0" applyAlignment="0" applyProtection="0">
      <alignment vertical="center"/>
    </xf>
    <xf numFmtId="0" fontId="0" fillId="50" borderId="0" applyNumberFormat="0" applyBorder="0" applyAlignment="0" applyProtection="0">
      <alignment vertical="center"/>
    </xf>
    <xf numFmtId="0" fontId="7" fillId="50" borderId="0" applyNumberFormat="0" applyBorder="0" applyAlignment="0" applyProtection="0">
      <alignment vertical="center"/>
    </xf>
    <xf numFmtId="0" fontId="0" fillId="19" borderId="0" applyNumberFormat="0" applyBorder="0" applyAlignment="0" applyProtection="0">
      <alignment vertical="center"/>
    </xf>
    <xf numFmtId="0" fontId="0" fillId="19" borderId="0" applyNumberFormat="0" applyBorder="0" applyAlignment="0" applyProtection="0">
      <alignment vertical="center"/>
    </xf>
    <xf numFmtId="0" fontId="69" fillId="18" borderId="0" applyNumberFormat="0" applyBorder="0" applyAlignment="0" applyProtection="0">
      <alignment vertical="center"/>
    </xf>
    <xf numFmtId="0" fontId="0" fillId="19" borderId="0" applyNumberFormat="0" applyBorder="0" applyAlignment="0" applyProtection="0">
      <alignment vertical="center"/>
    </xf>
    <xf numFmtId="0" fontId="10" fillId="0" borderId="0">
      <alignment vertical="center"/>
    </xf>
    <xf numFmtId="0" fontId="0" fillId="4" borderId="0" applyNumberFormat="0" applyBorder="0" applyAlignment="0" applyProtection="0">
      <alignment vertical="center"/>
    </xf>
    <xf numFmtId="0" fontId="0" fillId="4" borderId="0" applyNumberFormat="0" applyBorder="0" applyAlignment="0" applyProtection="0">
      <alignment vertical="center"/>
    </xf>
    <xf numFmtId="180" fontId="10" fillId="0" borderId="0" applyFont="0" applyFill="0" applyBorder="0" applyAlignment="0" applyProtection="0">
      <alignment vertical="center"/>
    </xf>
    <xf numFmtId="0" fontId="10" fillId="0" borderId="0">
      <alignment vertical="center"/>
    </xf>
    <xf numFmtId="0" fontId="0" fillId="20" borderId="0" applyNumberFormat="0" applyBorder="0" applyAlignment="0" applyProtection="0">
      <alignment vertical="center"/>
    </xf>
    <xf numFmtId="0" fontId="10" fillId="0" borderId="0">
      <alignment vertical="center"/>
    </xf>
    <xf numFmtId="0" fontId="0" fillId="20" borderId="0" applyNumberFormat="0" applyBorder="0" applyAlignment="0" applyProtection="0">
      <alignment vertical="center"/>
    </xf>
    <xf numFmtId="0" fontId="75" fillId="18" borderId="0" applyNumberFormat="0" applyBorder="0" applyAlignment="0" applyProtection="0">
      <alignment vertical="center"/>
    </xf>
    <xf numFmtId="0" fontId="10" fillId="0" borderId="0">
      <alignment vertical="center"/>
    </xf>
    <xf numFmtId="0" fontId="0" fillId="45"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0" fillId="20" borderId="0" applyNumberFormat="0" applyBorder="0" applyAlignment="0" applyProtection="0">
      <alignment vertical="center"/>
    </xf>
    <xf numFmtId="0" fontId="0" fillId="20" borderId="0" applyNumberFormat="0" applyBorder="0" applyAlignment="0" applyProtection="0">
      <alignment vertical="center"/>
    </xf>
    <xf numFmtId="0" fontId="0" fillId="20" borderId="0" applyNumberFormat="0" applyBorder="0" applyAlignment="0" applyProtection="0">
      <alignment vertical="center"/>
    </xf>
    <xf numFmtId="0" fontId="7" fillId="4" borderId="0" applyNumberFormat="0" applyBorder="0" applyAlignment="0" applyProtection="0">
      <alignment vertical="center"/>
    </xf>
    <xf numFmtId="0" fontId="0" fillId="18" borderId="0" applyNumberFormat="0" applyBorder="0" applyAlignment="0" applyProtection="0">
      <alignment vertical="center"/>
    </xf>
    <xf numFmtId="0" fontId="0" fillId="51" borderId="0" applyNumberFormat="0" applyBorder="0" applyAlignment="0" applyProtection="0">
      <alignment vertical="center"/>
    </xf>
    <xf numFmtId="0" fontId="0" fillId="51" borderId="0" applyNumberFormat="0" applyBorder="0" applyAlignment="0" applyProtection="0">
      <alignment vertical="center"/>
    </xf>
    <xf numFmtId="0" fontId="75" fillId="23" borderId="0" applyNumberFormat="0" applyBorder="0" applyAlignment="0" applyProtection="0">
      <alignment vertical="center"/>
    </xf>
    <xf numFmtId="0" fontId="106" fillId="0" borderId="1">
      <alignment horizontal="left" vertical="center"/>
    </xf>
    <xf numFmtId="0" fontId="0" fillId="24" borderId="0" applyNumberFormat="0" applyBorder="0" applyAlignment="0" applyProtection="0">
      <alignment vertical="center"/>
    </xf>
    <xf numFmtId="0" fontId="0" fillId="19" borderId="0" applyNumberFormat="0" applyBorder="0" applyAlignment="0" applyProtection="0">
      <alignment vertical="center"/>
    </xf>
    <xf numFmtId="0" fontId="0" fillId="19" borderId="0" applyNumberFormat="0" applyBorder="0" applyAlignment="0" applyProtection="0">
      <alignment vertical="center"/>
    </xf>
    <xf numFmtId="0" fontId="0" fillId="22" borderId="0" applyNumberFormat="0" applyBorder="0" applyAlignment="0" applyProtection="0">
      <alignment vertical="center"/>
    </xf>
    <xf numFmtId="0" fontId="0" fillId="18" borderId="0" applyNumberFormat="0" applyBorder="0" applyAlignment="0" applyProtection="0">
      <alignment vertical="center"/>
    </xf>
    <xf numFmtId="0" fontId="0" fillId="18" borderId="0" applyNumberFormat="0" applyBorder="0" applyAlignment="0" applyProtection="0">
      <alignment vertical="center"/>
    </xf>
    <xf numFmtId="0" fontId="0" fillId="49" borderId="0" applyNumberFormat="0" applyBorder="0" applyAlignment="0" applyProtection="0">
      <alignment vertical="center"/>
    </xf>
    <xf numFmtId="0" fontId="0" fillId="24" borderId="0" applyNumberFormat="0" applyBorder="0" applyAlignment="0" applyProtection="0">
      <alignment vertical="center"/>
    </xf>
    <xf numFmtId="0" fontId="7" fillId="4" borderId="0" applyNumberFormat="0" applyBorder="0" applyAlignment="0" applyProtection="0">
      <alignment vertical="center"/>
    </xf>
    <xf numFmtId="0" fontId="0" fillId="45" borderId="0" applyNumberFormat="0" applyBorder="0" applyAlignment="0" applyProtection="0">
      <alignment vertical="center"/>
    </xf>
    <xf numFmtId="0" fontId="83" fillId="21" borderId="0" applyNumberFormat="0" applyBorder="0" applyAlignment="0" applyProtection="0">
      <alignment vertical="center"/>
    </xf>
    <xf numFmtId="0" fontId="0" fillId="25" borderId="0" applyNumberFormat="0" applyBorder="0" applyAlignment="0" applyProtection="0">
      <alignment vertical="center"/>
    </xf>
    <xf numFmtId="0" fontId="69" fillId="56" borderId="0" applyNumberFormat="0" applyBorder="0" applyAlignment="0" applyProtection="0">
      <alignment vertical="center"/>
    </xf>
    <xf numFmtId="0" fontId="0" fillId="25" borderId="0" applyNumberFormat="0" applyBorder="0" applyAlignment="0" applyProtection="0">
      <alignment vertical="center"/>
    </xf>
    <xf numFmtId="0" fontId="83" fillId="21" borderId="0" applyNumberFormat="0" applyBorder="0" applyAlignment="0" applyProtection="0">
      <alignment vertical="center"/>
    </xf>
    <xf numFmtId="0" fontId="0" fillId="24" borderId="0" applyNumberFormat="0" applyBorder="0" applyAlignment="0" applyProtection="0">
      <alignment vertical="center"/>
    </xf>
    <xf numFmtId="0" fontId="101" fillId="0" borderId="37" applyNumberFormat="0" applyFill="0" applyAlignment="0" applyProtection="0">
      <alignment vertical="center"/>
    </xf>
    <xf numFmtId="0" fontId="103" fillId="51" borderId="0" applyNumberFormat="0" applyBorder="0" applyAlignment="0" applyProtection="0">
      <alignment vertical="center"/>
    </xf>
    <xf numFmtId="9" fontId="10" fillId="0" borderId="0" applyFont="0" applyFill="0" applyBorder="0" applyAlignment="0" applyProtection="0">
      <alignment vertical="center"/>
    </xf>
    <xf numFmtId="0" fontId="83" fillId="21" borderId="0" applyNumberFormat="0" applyBorder="0" applyAlignment="0" applyProtection="0">
      <alignment vertical="center"/>
    </xf>
    <xf numFmtId="0" fontId="0" fillId="20" borderId="0" applyNumberFormat="0" applyBorder="0" applyAlignment="0" applyProtection="0">
      <alignment vertical="center"/>
    </xf>
    <xf numFmtId="0" fontId="103" fillId="51" borderId="0" applyNumberFormat="0" applyBorder="0" applyAlignment="0" applyProtection="0">
      <alignment vertical="center"/>
    </xf>
    <xf numFmtId="9" fontId="10" fillId="0" borderId="0" applyFont="0" applyFill="0" applyBorder="0" applyAlignment="0" applyProtection="0">
      <alignment vertical="center"/>
    </xf>
    <xf numFmtId="0" fontId="75" fillId="57" borderId="0" applyNumberFormat="0" applyBorder="0" applyAlignment="0" applyProtection="0">
      <alignment vertical="center"/>
    </xf>
    <xf numFmtId="0" fontId="0" fillId="20" borderId="0" applyNumberFormat="0" applyBorder="0" applyAlignment="0" applyProtection="0">
      <alignment vertical="center"/>
    </xf>
    <xf numFmtId="0" fontId="83" fillId="21" borderId="0" applyNumberFormat="0" applyBorder="0" applyAlignment="0" applyProtection="0">
      <alignment vertical="center"/>
    </xf>
    <xf numFmtId="0" fontId="0" fillId="55" borderId="0" applyNumberFormat="0" applyBorder="0" applyAlignment="0" applyProtection="0">
      <alignment vertical="center"/>
    </xf>
    <xf numFmtId="0" fontId="104" fillId="25" borderId="38" applyNumberFormat="0" applyAlignment="0" applyProtection="0">
      <alignment vertical="center"/>
    </xf>
    <xf numFmtId="0" fontId="75" fillId="14" borderId="0" applyNumberFormat="0" applyBorder="0" applyAlignment="0" applyProtection="0">
      <alignment vertical="center"/>
    </xf>
    <xf numFmtId="0" fontId="69" fillId="51" borderId="0" applyNumberFormat="0" applyBorder="0" applyAlignment="0" applyProtection="0">
      <alignment vertical="center"/>
    </xf>
    <xf numFmtId="0" fontId="69" fillId="51" borderId="0" applyNumberFormat="0" applyBorder="0" applyAlignment="0" applyProtection="0">
      <alignment vertical="center"/>
    </xf>
    <xf numFmtId="0" fontId="83" fillId="21" borderId="0" applyNumberFormat="0" applyBorder="0" applyAlignment="0" applyProtection="0">
      <alignment vertical="center"/>
    </xf>
    <xf numFmtId="0" fontId="105" fillId="0" borderId="39" applyNumberFormat="0" applyFill="0" applyAlignment="0" applyProtection="0">
      <alignment vertical="center"/>
    </xf>
    <xf numFmtId="0" fontId="69" fillId="51" borderId="0" applyNumberFormat="0" applyBorder="0" applyAlignment="0" applyProtection="0">
      <alignment vertical="center"/>
    </xf>
    <xf numFmtId="9" fontId="10" fillId="0" borderId="0" applyFont="0" applyFill="0" applyBorder="0" applyAlignment="0" applyProtection="0">
      <alignment vertical="center"/>
    </xf>
    <xf numFmtId="0" fontId="69" fillId="51" borderId="0" applyNumberFormat="0" applyBorder="0" applyAlignment="0" applyProtection="0">
      <alignment vertical="center"/>
    </xf>
    <xf numFmtId="0" fontId="69" fillId="52" borderId="0" applyNumberFormat="0" applyBorder="0" applyAlignment="0" applyProtection="0">
      <alignment vertical="center"/>
    </xf>
    <xf numFmtId="0" fontId="69" fillId="52" borderId="0" applyNumberFormat="0" applyBorder="0" applyAlignment="0" applyProtection="0">
      <alignment vertical="center"/>
    </xf>
    <xf numFmtId="0" fontId="104" fillId="25" borderId="38" applyNumberFormat="0" applyAlignment="0" applyProtection="0">
      <alignment vertical="center"/>
    </xf>
    <xf numFmtId="0" fontId="10" fillId="0" borderId="0">
      <alignment vertical="center"/>
    </xf>
    <xf numFmtId="0" fontId="75" fillId="14" borderId="0" applyNumberFormat="0" applyBorder="0" applyAlignment="0" applyProtection="0">
      <alignment vertical="center"/>
    </xf>
    <xf numFmtId="0" fontId="69" fillId="19" borderId="0" applyNumberFormat="0" applyBorder="0" applyAlignment="0" applyProtection="0">
      <alignment vertical="center"/>
    </xf>
    <xf numFmtId="0" fontId="75" fillId="18" borderId="0" applyNumberFormat="0" applyBorder="0" applyAlignment="0" applyProtection="0">
      <alignment vertical="center"/>
    </xf>
    <xf numFmtId="0" fontId="69" fillId="19" borderId="0" applyNumberFormat="0" applyBorder="0" applyAlignment="0" applyProtection="0">
      <alignment vertical="center"/>
    </xf>
    <xf numFmtId="0" fontId="0" fillId="4" borderId="22" applyNumberFormat="0" applyFont="0" applyAlignment="0" applyProtection="0">
      <alignment vertical="center"/>
    </xf>
    <xf numFmtId="0" fontId="69" fillId="22" borderId="0" applyNumberFormat="0" applyBorder="0" applyAlignment="0" applyProtection="0">
      <alignment vertical="center"/>
    </xf>
    <xf numFmtId="0" fontId="75" fillId="14" borderId="0" applyNumberFormat="0" applyBorder="0" applyAlignment="0" applyProtection="0">
      <alignment vertical="center"/>
    </xf>
    <xf numFmtId="0" fontId="69" fillId="18" borderId="0" applyNumberFormat="0" applyBorder="0" applyAlignment="0" applyProtection="0">
      <alignment vertical="center"/>
    </xf>
    <xf numFmtId="0" fontId="69" fillId="18" borderId="0" applyNumberFormat="0" applyBorder="0" applyAlignment="0" applyProtection="0">
      <alignment vertical="center"/>
    </xf>
    <xf numFmtId="0" fontId="69" fillId="18" borderId="0" applyNumberFormat="0" applyBorder="0" applyAlignment="0" applyProtection="0">
      <alignment vertical="center"/>
    </xf>
    <xf numFmtId="0" fontId="7" fillId="50" borderId="0" applyNumberFormat="0" applyBorder="0" applyAlignment="0" applyProtection="0">
      <alignment vertical="center"/>
    </xf>
    <xf numFmtId="0" fontId="69" fillId="49" borderId="0" applyNumberFormat="0" applyBorder="0" applyAlignment="0" applyProtection="0">
      <alignment vertical="center"/>
    </xf>
    <xf numFmtId="0" fontId="7" fillId="50" borderId="0" applyNumberFormat="0" applyBorder="0" applyAlignment="0" applyProtection="0">
      <alignment vertical="center"/>
    </xf>
    <xf numFmtId="0" fontId="69" fillId="49" borderId="0" applyNumberFormat="0" applyBorder="0" applyAlignment="0" applyProtection="0">
      <alignment vertical="center"/>
    </xf>
    <xf numFmtId="0" fontId="75" fillId="14" borderId="0" applyNumberFormat="0" applyBorder="0" applyAlignment="0" applyProtection="0">
      <alignment vertical="center"/>
    </xf>
    <xf numFmtId="0" fontId="69" fillId="13" borderId="0" applyNumberFormat="0" applyBorder="0" applyAlignment="0" applyProtection="0">
      <alignment vertical="center"/>
    </xf>
    <xf numFmtId="0" fontId="69" fillId="13" borderId="0" applyNumberFormat="0" applyBorder="0" applyAlignment="0" applyProtection="0">
      <alignment vertical="center"/>
    </xf>
    <xf numFmtId="0" fontId="77" fillId="0" borderId="0" applyProtection="0">
      <alignment vertical="center"/>
    </xf>
    <xf numFmtId="0" fontId="10" fillId="0" borderId="0">
      <alignment vertical="center"/>
    </xf>
    <xf numFmtId="0" fontId="69" fillId="56" borderId="0" applyNumberFormat="0" applyBorder="0" applyAlignment="0" applyProtection="0">
      <alignment vertical="center"/>
    </xf>
    <xf numFmtId="0" fontId="73" fillId="0" borderId="26" applyNumberFormat="0" applyFill="0" applyAlignment="0" applyProtection="0">
      <alignment vertical="center"/>
    </xf>
    <xf numFmtId="0" fontId="69" fillId="25" borderId="0" applyNumberFormat="0" applyBorder="0" applyAlignment="0" applyProtection="0">
      <alignment vertical="center"/>
    </xf>
    <xf numFmtId="0" fontId="69" fillId="25" borderId="0" applyNumberFormat="0" applyBorder="0" applyAlignment="0" applyProtection="0">
      <alignment vertical="center"/>
    </xf>
    <xf numFmtId="9" fontId="10" fillId="0" borderId="0" applyFont="0" applyFill="0" applyBorder="0" applyAlignment="0" applyProtection="0">
      <alignment vertical="center"/>
    </xf>
    <xf numFmtId="0" fontId="69" fillId="25" borderId="0" applyNumberFormat="0" applyBorder="0" applyAlignment="0" applyProtection="0">
      <alignment vertical="center"/>
    </xf>
    <xf numFmtId="0" fontId="69" fillId="12" borderId="0" applyNumberFormat="0" applyBorder="0" applyAlignment="0" applyProtection="0">
      <alignment vertical="center"/>
    </xf>
    <xf numFmtId="0" fontId="10" fillId="0" borderId="0" applyNumberFormat="0" applyFill="0" applyBorder="0" applyAlignment="0" applyProtection="0">
      <alignment vertical="center"/>
    </xf>
    <xf numFmtId="0" fontId="69" fillId="12" borderId="0" applyNumberFormat="0" applyBorder="0" applyAlignment="0" applyProtection="0">
      <alignment vertical="center"/>
    </xf>
    <xf numFmtId="0" fontId="69" fillId="12" borderId="0" applyNumberFormat="0" applyBorder="0" applyAlignment="0" applyProtection="0">
      <alignment vertical="center"/>
    </xf>
    <xf numFmtId="0" fontId="69" fillId="23" borderId="0" applyNumberFormat="0" applyBorder="0" applyAlignment="0" applyProtection="0">
      <alignment vertical="center"/>
    </xf>
    <xf numFmtId="0" fontId="93" fillId="0" borderId="21">
      <alignment horizontal="left" vertical="center"/>
    </xf>
    <xf numFmtId="0" fontId="69" fillId="12" borderId="0" applyNumberFormat="0" applyBorder="0" applyAlignment="0" applyProtection="0">
      <alignment vertical="center"/>
    </xf>
    <xf numFmtId="0" fontId="93" fillId="0" borderId="21">
      <alignment horizontal="left" vertical="center"/>
    </xf>
    <xf numFmtId="0" fontId="69" fillId="12" borderId="0" applyNumberFormat="0" applyBorder="0" applyAlignment="0" applyProtection="0">
      <alignment vertical="center"/>
    </xf>
    <xf numFmtId="0" fontId="69" fillId="12" borderId="0" applyNumberFormat="0" applyBorder="0" applyAlignment="0" applyProtection="0">
      <alignment vertical="center"/>
    </xf>
    <xf numFmtId="0" fontId="69" fillId="14" borderId="0" applyNumberFormat="0" applyBorder="0" applyAlignment="0" applyProtection="0">
      <alignment vertical="center"/>
    </xf>
    <xf numFmtId="0" fontId="92" fillId="0" borderId="0">
      <alignment vertical="center"/>
      <protection locked="0"/>
    </xf>
    <xf numFmtId="0" fontId="75" fillId="23" borderId="0" applyNumberFormat="0" applyBorder="0" applyAlignment="0" applyProtection="0">
      <alignment vertical="center"/>
    </xf>
    <xf numFmtId="0" fontId="69" fillId="35" borderId="0" applyNumberFormat="0" applyBorder="0" applyAlignment="0" applyProtection="0">
      <alignment vertical="center"/>
    </xf>
    <xf numFmtId="0" fontId="7" fillId="50" borderId="0" applyNumberFormat="0" applyBorder="0" applyAlignment="0" applyProtection="0">
      <alignment vertical="center"/>
    </xf>
    <xf numFmtId="0" fontId="7" fillId="2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107" fillId="0" borderId="0" applyNumberFormat="0" applyFill="0" applyBorder="0" applyAlignment="0" applyProtection="0">
      <alignment vertical="center"/>
    </xf>
    <xf numFmtId="0" fontId="75" fillId="14"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7" fillId="0" borderId="31">
      <alignment horizontal="center" vertical="center"/>
    </xf>
    <xf numFmtId="0" fontId="7" fillId="50" borderId="0" applyNumberFormat="0" applyBorder="0" applyAlignment="0" applyProtection="0">
      <alignment vertical="center"/>
    </xf>
    <xf numFmtId="0" fontId="75" fillId="24" borderId="0" applyNumberFormat="0" applyBorder="0" applyAlignment="0" applyProtection="0">
      <alignment vertical="center"/>
    </xf>
    <xf numFmtId="0" fontId="73" fillId="0" borderId="26" applyNumberFormat="0" applyFill="0" applyAlignment="0" applyProtection="0">
      <alignment vertical="center"/>
    </xf>
    <xf numFmtId="0" fontId="75" fillId="24" borderId="0" applyNumberFormat="0" applyBorder="0" applyAlignment="0" applyProtection="0">
      <alignment vertical="center"/>
    </xf>
    <xf numFmtId="0" fontId="73" fillId="0" borderId="26" applyNumberFormat="0" applyFill="0" applyAlignment="0" applyProtection="0">
      <alignment vertical="center"/>
    </xf>
    <xf numFmtId="0" fontId="75" fillId="24" borderId="0" applyNumberFormat="0" applyBorder="0" applyAlignment="0" applyProtection="0">
      <alignment vertical="center"/>
    </xf>
    <xf numFmtId="0" fontId="75" fillId="23" borderId="0" applyNumberFormat="0" applyBorder="0" applyAlignment="0" applyProtection="0">
      <alignment vertical="center"/>
    </xf>
    <xf numFmtId="15" fontId="72" fillId="0" borderId="0">
      <alignment vertical="center"/>
    </xf>
    <xf numFmtId="0" fontId="75" fillId="23" borderId="0" applyNumberFormat="0" applyBorder="0" applyAlignment="0" applyProtection="0">
      <alignment vertical="center"/>
    </xf>
    <xf numFmtId="180" fontId="10" fillId="0" borderId="0" applyFont="0" applyFill="0" applyBorder="0" applyAlignment="0" applyProtection="0">
      <alignment vertical="center"/>
    </xf>
    <xf numFmtId="0" fontId="75" fillId="23" borderId="0" applyNumberFormat="0" applyBorder="0" applyAlignment="0" applyProtection="0">
      <alignment vertical="center"/>
    </xf>
    <xf numFmtId="0" fontId="75" fillId="23" borderId="0" applyNumberFormat="0" applyBorder="0" applyAlignment="0" applyProtection="0">
      <alignment vertical="center"/>
    </xf>
    <xf numFmtId="0" fontId="75" fillId="23" borderId="0" applyNumberFormat="0" applyBorder="0" applyAlignment="0" applyProtection="0">
      <alignment vertical="center"/>
    </xf>
    <xf numFmtId="0" fontId="113" fillId="59" borderId="8">
      <alignment vertical="center"/>
      <protection locked="0"/>
    </xf>
    <xf numFmtId="0" fontId="10" fillId="0" borderId="0">
      <alignment vertical="center"/>
    </xf>
    <xf numFmtId="0" fontId="75" fillId="23" borderId="0" applyNumberFormat="0" applyBorder="0" applyAlignment="0" applyProtection="0">
      <alignment vertical="center"/>
    </xf>
    <xf numFmtId="0" fontId="10" fillId="0" borderId="0">
      <alignment vertical="center"/>
    </xf>
    <xf numFmtId="0" fontId="75" fillId="23" borderId="0" applyNumberFormat="0" applyBorder="0" applyAlignment="0" applyProtection="0">
      <alignment vertical="center"/>
    </xf>
    <xf numFmtId="0" fontId="10" fillId="0" borderId="0">
      <alignment vertical="center"/>
    </xf>
    <xf numFmtId="0" fontId="94" fillId="45" borderId="0" applyNumberFormat="0" applyBorder="0" applyAlignment="0" applyProtection="0">
      <alignment vertical="center"/>
    </xf>
    <xf numFmtId="0" fontId="75" fillId="23" borderId="0" applyNumberFormat="0" applyBorder="0" applyAlignment="0" applyProtection="0">
      <alignment vertical="center"/>
    </xf>
    <xf numFmtId="0" fontId="94" fillId="45" borderId="0" applyNumberFormat="0" applyBorder="0" applyAlignment="0" applyProtection="0">
      <alignment vertical="center"/>
    </xf>
    <xf numFmtId="0" fontId="75" fillId="23" borderId="0" applyNumberFormat="0" applyBorder="0" applyAlignment="0" applyProtection="0">
      <alignment vertical="center"/>
    </xf>
    <xf numFmtId="0" fontId="69" fillId="23" borderId="0" applyNumberFormat="0" applyBorder="0" applyAlignment="0" applyProtection="0">
      <alignment vertical="center"/>
    </xf>
    <xf numFmtId="0" fontId="93" fillId="0" borderId="40" applyNumberFormat="0" applyAlignment="0" applyProtection="0">
      <alignment horizontal="left" vertical="center"/>
    </xf>
    <xf numFmtId="0" fontId="75" fillId="57" borderId="0" applyNumberFormat="0" applyBorder="0" applyAlignment="0" applyProtection="0">
      <alignment vertical="center"/>
    </xf>
    <xf numFmtId="0" fontId="82" fillId="18" borderId="30" applyNumberFormat="0" applyAlignment="0" applyProtection="0">
      <alignment vertical="center"/>
    </xf>
    <xf numFmtId="0" fontId="7" fillId="25" borderId="0" applyNumberFormat="0" applyBorder="0" applyAlignment="0" applyProtection="0">
      <alignment vertical="center"/>
    </xf>
    <xf numFmtId="0" fontId="75" fillId="7" borderId="0" applyNumberFormat="0" applyBorder="0" applyAlignment="0" applyProtection="0">
      <alignment vertical="center"/>
    </xf>
    <xf numFmtId="0" fontId="7" fillId="50" borderId="0" applyNumberFormat="0" applyBorder="0" applyAlignment="0" applyProtection="0">
      <alignment vertical="center"/>
    </xf>
    <xf numFmtId="0" fontId="75" fillId="7" borderId="0" applyNumberFormat="0" applyBorder="0" applyAlignment="0" applyProtection="0">
      <alignment vertical="center"/>
    </xf>
    <xf numFmtId="0" fontId="75" fillId="7" borderId="0" applyNumberFormat="0" applyBorder="0" applyAlignment="0" applyProtection="0">
      <alignment vertical="center"/>
    </xf>
    <xf numFmtId="0" fontId="75" fillId="57" borderId="0" applyNumberFormat="0" applyBorder="0" applyAlignment="0" applyProtection="0">
      <alignment vertical="center"/>
    </xf>
    <xf numFmtId="0" fontId="113" fillId="59" borderId="8">
      <alignment vertical="center"/>
      <protection locked="0"/>
    </xf>
    <xf numFmtId="0" fontId="75" fillId="57" borderId="0" applyNumberFormat="0" applyBorder="0" applyAlignment="0" applyProtection="0">
      <alignment vertical="center"/>
    </xf>
    <xf numFmtId="0" fontId="75" fillId="57" borderId="0" applyNumberFormat="0" applyBorder="0" applyAlignment="0" applyProtection="0">
      <alignment vertical="center"/>
    </xf>
    <xf numFmtId="0" fontId="75" fillId="57" borderId="0" applyNumberFormat="0" applyBorder="0" applyAlignment="0" applyProtection="0">
      <alignment vertical="center"/>
    </xf>
    <xf numFmtId="0" fontId="75" fillId="57" borderId="0" applyNumberFormat="0" applyBorder="0" applyAlignment="0" applyProtection="0">
      <alignment vertical="center"/>
    </xf>
    <xf numFmtId="0" fontId="75" fillId="57" borderId="0" applyNumberFormat="0" applyBorder="0" applyAlignment="0" applyProtection="0">
      <alignment vertical="center"/>
    </xf>
    <xf numFmtId="9" fontId="10" fillId="0" borderId="0" applyFont="0" applyFill="0" applyBorder="0" applyAlignment="0" applyProtection="0">
      <alignment vertical="center"/>
    </xf>
    <xf numFmtId="0" fontId="75" fillId="57" borderId="0" applyNumberFormat="0" applyBorder="0" applyAlignment="0" applyProtection="0">
      <alignment vertical="center"/>
    </xf>
    <xf numFmtId="0" fontId="109" fillId="0" borderId="0">
      <alignment vertical="center"/>
    </xf>
    <xf numFmtId="9" fontId="10" fillId="0" borderId="0" applyFont="0" applyFill="0" applyBorder="0" applyAlignment="0" applyProtection="0">
      <alignment vertical="center"/>
    </xf>
    <xf numFmtId="15" fontId="72" fillId="0" borderId="0">
      <alignment vertical="center"/>
    </xf>
    <xf numFmtId="0" fontId="10" fillId="0" borderId="0">
      <alignment vertical="center"/>
    </xf>
    <xf numFmtId="0" fontId="75" fillId="57" borderId="0" applyNumberFormat="0" applyBorder="0" applyAlignment="0" applyProtection="0">
      <alignment vertical="center"/>
    </xf>
    <xf numFmtId="0" fontId="75" fillId="57" borderId="0" applyNumberFormat="0" applyBorder="0" applyAlignment="0" applyProtection="0">
      <alignment vertical="center"/>
    </xf>
    <xf numFmtId="0" fontId="75" fillId="57" borderId="0" applyNumberFormat="0" applyBorder="0" applyAlignment="0" applyProtection="0">
      <alignment vertical="center"/>
    </xf>
    <xf numFmtId="0" fontId="75" fillId="57" borderId="0" applyNumberFormat="0" applyBorder="0" applyAlignment="0" applyProtection="0">
      <alignment vertical="center"/>
    </xf>
    <xf numFmtId="0" fontId="75" fillId="7" borderId="0" applyNumberFormat="0" applyBorder="0" applyAlignment="0" applyProtection="0">
      <alignment vertical="center"/>
    </xf>
    <xf numFmtId="0" fontId="10" fillId="0" borderId="0" applyFont="0" applyFill="0" applyBorder="0" applyAlignment="0" applyProtection="0">
      <alignment vertical="center"/>
    </xf>
    <xf numFmtId="0" fontId="75" fillId="12" borderId="0" applyNumberFormat="0" applyBorder="0" applyAlignment="0" applyProtection="0">
      <alignment vertical="center"/>
    </xf>
    <xf numFmtId="0" fontId="7" fillId="4" borderId="0" applyNumberFormat="0" applyBorder="0" applyAlignment="0" applyProtection="0">
      <alignment vertical="center"/>
    </xf>
    <xf numFmtId="0" fontId="73" fillId="0" borderId="26" applyNumberFormat="0" applyFill="0" applyAlignment="0" applyProtection="0">
      <alignment vertical="center"/>
    </xf>
    <xf numFmtId="0" fontId="10" fillId="0" borderId="0">
      <alignment vertical="center"/>
    </xf>
    <xf numFmtId="9" fontId="10" fillId="0" borderId="0" applyFont="0" applyFill="0" applyBorder="0" applyAlignment="0" applyProtection="0">
      <alignment vertical="center"/>
    </xf>
    <xf numFmtId="0" fontId="75" fillId="12" borderId="0" applyNumberFormat="0" applyBorder="0" applyAlignment="0" applyProtection="0">
      <alignment vertical="center"/>
    </xf>
    <xf numFmtId="0" fontId="7" fillId="4" borderId="0" applyNumberFormat="0" applyBorder="0" applyAlignment="0" applyProtection="0">
      <alignment vertical="center"/>
    </xf>
    <xf numFmtId="0" fontId="73" fillId="0" borderId="26" applyNumberFormat="0" applyFill="0" applyAlignment="0" applyProtection="0">
      <alignment vertical="center"/>
    </xf>
    <xf numFmtId="0" fontId="76" fillId="0" borderId="28" applyNumberFormat="0" applyFill="0" applyAlignment="0" applyProtection="0">
      <alignment vertical="center"/>
    </xf>
    <xf numFmtId="0" fontId="75" fillId="12" borderId="0" applyNumberFormat="0" applyBorder="0" applyAlignment="0" applyProtection="0">
      <alignment vertical="center"/>
    </xf>
    <xf numFmtId="0" fontId="7" fillId="4" borderId="0" applyNumberFormat="0" applyBorder="0" applyAlignment="0" applyProtection="0">
      <alignment vertical="center"/>
    </xf>
    <xf numFmtId="0" fontId="73" fillId="0" borderId="26" applyNumberFormat="0" applyFill="0" applyAlignment="0" applyProtection="0">
      <alignment vertical="center"/>
    </xf>
    <xf numFmtId="0" fontId="7" fillId="4" borderId="0" applyNumberFormat="0" applyBorder="0" applyAlignment="0" applyProtection="0">
      <alignment vertical="center"/>
    </xf>
    <xf numFmtId="186" fontId="10" fillId="0" borderId="0" applyFont="0" applyFill="0" applyBorder="0" applyAlignment="0" applyProtection="0">
      <alignment vertical="center"/>
    </xf>
    <xf numFmtId="0" fontId="75" fillId="2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5" fillId="25" borderId="0" applyNumberFormat="0" applyBorder="0" applyAlignment="0" applyProtection="0">
      <alignment vertical="center"/>
    </xf>
    <xf numFmtId="192" fontId="10" fillId="0" borderId="0" applyFont="0" applyFill="0" applyBorder="0" applyAlignment="0" applyProtection="0">
      <alignment vertical="center"/>
    </xf>
    <xf numFmtId="0" fontId="10" fillId="0" borderId="0">
      <alignment vertical="center"/>
    </xf>
    <xf numFmtId="9" fontId="10" fillId="0" borderId="0" applyFont="0" applyFill="0" applyBorder="0" applyAlignment="0" applyProtection="0">
      <alignment vertical="center"/>
    </xf>
    <xf numFmtId="0" fontId="7" fillId="21" borderId="0" applyNumberFormat="0" applyBorder="0" applyAlignment="0" applyProtection="0">
      <alignment vertical="center"/>
    </xf>
    <xf numFmtId="0" fontId="75" fillId="23" borderId="0" applyNumberFormat="0" applyBorder="0" applyAlignment="0" applyProtection="0">
      <alignment vertical="center"/>
    </xf>
    <xf numFmtId="0" fontId="75" fillId="25" borderId="0" applyNumberFormat="0" applyBorder="0" applyAlignment="0" applyProtection="0">
      <alignment vertical="center"/>
    </xf>
    <xf numFmtId="0" fontId="83" fillId="20" borderId="0" applyNumberFormat="0" applyBorder="0" applyAlignment="0" applyProtection="0">
      <alignment vertical="center"/>
    </xf>
    <xf numFmtId="0" fontId="75" fillId="25" borderId="0" applyNumberFormat="0" applyBorder="0" applyAlignment="0" applyProtection="0">
      <alignment vertical="center"/>
    </xf>
    <xf numFmtId="0" fontId="77" fillId="0" borderId="9" applyNumberFormat="0" applyFill="0" applyProtection="0">
      <alignment horizontal="right" vertical="center"/>
    </xf>
    <xf numFmtId="0" fontId="75" fillId="25" borderId="0" applyNumberFormat="0" applyBorder="0" applyAlignment="0" applyProtection="0">
      <alignment vertical="center"/>
    </xf>
    <xf numFmtId="0" fontId="75" fillId="25" borderId="0" applyNumberFormat="0" applyBorder="0" applyAlignment="0" applyProtection="0">
      <alignment vertical="center"/>
    </xf>
    <xf numFmtId="0" fontId="75" fillId="7" borderId="0" applyNumberFormat="0" applyBorder="0" applyAlignment="0" applyProtection="0">
      <alignment vertical="center"/>
    </xf>
    <xf numFmtId="189" fontId="108" fillId="0" borderId="0">
      <alignment vertical="center"/>
    </xf>
    <xf numFmtId="0" fontId="75" fillId="7" borderId="0" applyNumberFormat="0" applyBorder="0" applyAlignment="0" applyProtection="0">
      <alignment vertical="center"/>
    </xf>
    <xf numFmtId="0" fontId="75" fillId="7" borderId="0" applyNumberFormat="0" applyBorder="0" applyAlignment="0" applyProtection="0">
      <alignment vertical="center"/>
    </xf>
    <xf numFmtId="0" fontId="75" fillId="7" borderId="0" applyNumberFormat="0" applyBorder="0" applyAlignment="0" applyProtection="0">
      <alignment vertical="center"/>
    </xf>
    <xf numFmtId="0" fontId="75" fillId="7" borderId="0" applyNumberFormat="0" applyBorder="0" applyAlignment="0" applyProtection="0">
      <alignment vertical="center"/>
    </xf>
    <xf numFmtId="0" fontId="75" fillId="7" borderId="0" applyNumberFormat="0" applyBorder="0" applyAlignment="0" applyProtection="0">
      <alignment vertical="center"/>
    </xf>
    <xf numFmtId="0" fontId="75" fillId="7" borderId="0" applyNumberFormat="0" applyBorder="0" applyAlignment="0" applyProtection="0">
      <alignment vertical="center"/>
    </xf>
    <xf numFmtId="185" fontId="10" fillId="0" borderId="0" applyFont="0" applyFill="0" applyBorder="0" applyAlignment="0" applyProtection="0">
      <alignment vertical="center"/>
    </xf>
    <xf numFmtId="0" fontId="10" fillId="0" borderId="0">
      <alignment vertical="center"/>
    </xf>
    <xf numFmtId="0" fontId="75" fillId="7" borderId="0" applyNumberFormat="0" applyBorder="0" applyAlignment="0" applyProtection="0">
      <alignment vertical="center"/>
    </xf>
    <xf numFmtId="0" fontId="75" fillId="7" borderId="0" applyNumberFormat="0" applyBorder="0" applyAlignment="0" applyProtection="0">
      <alignment vertical="center"/>
    </xf>
    <xf numFmtId="0" fontId="75" fillId="7" borderId="0" applyNumberFormat="0" applyBorder="0" applyAlignment="0" applyProtection="0">
      <alignment vertical="center"/>
    </xf>
    <xf numFmtId="9" fontId="10" fillId="0" borderId="0" applyFont="0" applyFill="0" applyBorder="0" applyAlignment="0" applyProtection="0">
      <alignment vertical="center"/>
    </xf>
    <xf numFmtId="0" fontId="75" fillId="7" borderId="0" applyNumberFormat="0" applyBorder="0" applyAlignment="0" applyProtection="0">
      <alignment vertical="center"/>
    </xf>
    <xf numFmtId="0" fontId="75" fillId="23" borderId="0" applyNumberFormat="0" applyBorder="0" applyAlignment="0" applyProtection="0">
      <alignment vertical="center"/>
    </xf>
    <xf numFmtId="9" fontId="10" fillId="0" borderId="0" applyFont="0" applyFill="0" applyBorder="0" applyAlignment="0" applyProtection="0">
      <alignment vertical="center"/>
    </xf>
    <xf numFmtId="0" fontId="7" fillId="50" borderId="0" applyNumberFormat="0" applyBorder="0" applyAlignment="0" applyProtection="0">
      <alignment vertical="center"/>
    </xf>
    <xf numFmtId="9" fontId="10" fillId="0" borderId="0" applyFont="0" applyFill="0" applyBorder="0" applyAlignment="0" applyProtection="0">
      <alignment vertical="center"/>
    </xf>
    <xf numFmtId="0" fontId="7" fillId="50" borderId="0" applyNumberFormat="0" applyBorder="0" applyAlignment="0" applyProtection="0">
      <alignment vertical="center"/>
    </xf>
    <xf numFmtId="9" fontId="10" fillId="0" borderId="0" applyFont="0" applyFill="0" applyBorder="0" applyAlignment="0" applyProtection="0">
      <alignment vertical="center"/>
    </xf>
    <xf numFmtId="0" fontId="7" fillId="50" borderId="0" applyNumberFormat="0" applyBorder="0" applyAlignment="0" applyProtection="0">
      <alignment vertical="center"/>
    </xf>
    <xf numFmtId="0" fontId="110" fillId="58" borderId="0" applyNumberFormat="0" applyBorder="0" applyAlignment="0" applyProtection="0">
      <alignment vertical="center"/>
    </xf>
    <xf numFmtId="9" fontId="10" fillId="0" borderId="0" applyFont="0" applyFill="0" applyBorder="0" applyAlignment="0" applyProtection="0">
      <alignment vertical="center"/>
    </xf>
    <xf numFmtId="0" fontId="7" fillId="50" borderId="0" applyNumberFormat="0" applyBorder="0" applyAlignment="0" applyProtection="0">
      <alignment vertical="center"/>
    </xf>
    <xf numFmtId="9" fontId="10" fillId="0" borderId="0" applyFont="0" applyFill="0" applyBorder="0" applyAlignment="0" applyProtection="0">
      <alignment vertical="center"/>
    </xf>
    <xf numFmtId="0" fontId="7" fillId="25" borderId="0" applyNumberFormat="0" applyBorder="0" applyAlignment="0" applyProtection="0">
      <alignment vertical="center"/>
    </xf>
    <xf numFmtId="9" fontId="10" fillId="0" borderId="0" applyFont="0" applyFill="0" applyBorder="0" applyAlignment="0" applyProtection="0">
      <alignment vertical="center"/>
    </xf>
    <xf numFmtId="0" fontId="7" fillId="18" borderId="0" applyNumberFormat="0" applyBorder="0" applyAlignment="0" applyProtection="0">
      <alignment vertical="center"/>
    </xf>
    <xf numFmtId="0" fontId="7" fillId="25" borderId="0" applyNumberFormat="0" applyBorder="0" applyAlignment="0" applyProtection="0">
      <alignment vertical="center"/>
    </xf>
    <xf numFmtId="0" fontId="77" fillId="0" borderId="9" applyNumberFormat="0" applyFill="0" applyProtection="0">
      <alignment horizontal="left" vertical="center"/>
    </xf>
    <xf numFmtId="0" fontId="7" fillId="18"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5" fillId="25" borderId="0" applyNumberFormat="0" applyBorder="0" applyAlignment="0" applyProtection="0">
      <alignment vertical="center"/>
    </xf>
    <xf numFmtId="0" fontId="75" fillId="25" borderId="0" applyNumberFormat="0" applyBorder="0" applyAlignment="0" applyProtection="0">
      <alignment vertical="center"/>
    </xf>
    <xf numFmtId="0" fontId="75" fillId="25" borderId="0" applyNumberFormat="0" applyBorder="0" applyAlignment="0" applyProtection="0">
      <alignment vertical="center"/>
    </xf>
    <xf numFmtId="0" fontId="10" fillId="60" borderId="0" applyNumberFormat="0" applyFont="0" applyBorder="0" applyAlignment="0" applyProtection="0">
      <alignment vertical="center"/>
    </xf>
    <xf numFmtId="0" fontId="75" fillId="14" borderId="0" applyNumberFormat="0" applyBorder="0" applyAlignment="0" applyProtection="0">
      <alignment vertical="center"/>
    </xf>
    <xf numFmtId="0" fontId="75" fillId="23" borderId="0" applyNumberFormat="0" applyBorder="0" applyAlignment="0" applyProtection="0">
      <alignment vertical="center"/>
    </xf>
    <xf numFmtId="0" fontId="108" fillId="0" borderId="0">
      <alignment vertical="center"/>
    </xf>
    <xf numFmtId="0" fontId="75" fillId="23" borderId="0" applyNumberFormat="0" applyBorder="0" applyAlignment="0" applyProtection="0">
      <alignment vertical="center"/>
    </xf>
    <xf numFmtId="0" fontId="75" fillId="23" borderId="0" applyNumberFormat="0" applyBorder="0" applyAlignment="0" applyProtection="0">
      <alignment vertical="center"/>
    </xf>
    <xf numFmtId="0" fontId="75" fillId="23" borderId="0" applyNumberFormat="0" applyBorder="0" applyAlignment="0" applyProtection="0">
      <alignment vertical="center"/>
    </xf>
    <xf numFmtId="0" fontId="87" fillId="0" borderId="31">
      <alignment horizontal="center" vertical="center"/>
    </xf>
    <xf numFmtId="0" fontId="115" fillId="0" borderId="43" applyNumberFormat="0" applyFill="0" applyAlignment="0" applyProtection="0">
      <alignment vertical="center"/>
    </xf>
    <xf numFmtId="0" fontId="10" fillId="0" borderId="0">
      <alignment vertical="center"/>
    </xf>
    <xf numFmtId="0" fontId="75" fillId="23" borderId="0" applyNumberFormat="0" applyBorder="0" applyAlignment="0" applyProtection="0">
      <alignment vertical="center"/>
    </xf>
    <xf numFmtId="9" fontId="10" fillId="0" borderId="0" applyFont="0" applyFill="0" applyBorder="0" applyAlignment="0" applyProtection="0">
      <alignment vertical="center"/>
    </xf>
    <xf numFmtId="0" fontId="73" fillId="0" borderId="26" applyNumberFormat="0" applyFill="0" applyAlignment="0" applyProtection="0">
      <alignment vertical="center"/>
    </xf>
    <xf numFmtId="0" fontId="75" fillId="23" borderId="0" applyNumberFormat="0" applyBorder="0" applyAlignment="0" applyProtection="0">
      <alignment vertical="center"/>
    </xf>
    <xf numFmtId="0" fontId="73" fillId="0" borderId="26" applyNumberFormat="0" applyFill="0" applyAlignment="0" applyProtection="0">
      <alignment vertical="center"/>
    </xf>
    <xf numFmtId="0" fontId="75" fillId="23" borderId="0" applyNumberFormat="0" applyBorder="0" applyAlignment="0" applyProtection="0">
      <alignment vertical="center"/>
    </xf>
    <xf numFmtId="0" fontId="75" fillId="12"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88" fillId="4" borderId="1" applyNumberFormat="0" applyBorder="0" applyAlignment="0" applyProtection="0">
      <alignment vertical="center"/>
    </xf>
    <xf numFmtId="0" fontId="7" fillId="20" borderId="0" applyNumberFormat="0" applyBorder="0" applyAlignment="0" applyProtection="0">
      <alignment vertical="center"/>
    </xf>
    <xf numFmtId="0" fontId="7" fillId="50" borderId="0" applyNumberFormat="0" applyBorder="0" applyAlignment="0" applyProtection="0">
      <alignment vertical="center"/>
    </xf>
    <xf numFmtId="0" fontId="101" fillId="0" borderId="37" applyNumberFormat="0" applyFill="0" applyAlignment="0" applyProtection="0">
      <alignment vertical="center"/>
    </xf>
    <xf numFmtId="0" fontId="75" fillId="24" borderId="0" applyNumberFormat="0" applyBorder="0" applyAlignment="0" applyProtection="0">
      <alignment vertical="center"/>
    </xf>
    <xf numFmtId="0" fontId="75" fillId="24" borderId="0" applyNumberFormat="0" applyBorder="0" applyAlignment="0" applyProtection="0">
      <alignment vertical="center"/>
    </xf>
    <xf numFmtId="0" fontId="111" fillId="18" borderId="41">
      <alignment horizontal="left" vertical="center"/>
      <protection locked="0" hidden="1"/>
    </xf>
    <xf numFmtId="0" fontId="75" fillId="12" borderId="0" applyNumberFormat="0" applyBorder="0" applyAlignment="0" applyProtection="0">
      <alignment vertical="center"/>
    </xf>
    <xf numFmtId="0" fontId="101" fillId="0" borderId="37" applyNumberFormat="0" applyFill="0" applyAlignment="0" applyProtection="0">
      <alignment vertical="center"/>
    </xf>
    <xf numFmtId="0" fontId="111" fillId="18" borderId="41">
      <alignment horizontal="left" vertical="center"/>
      <protection locked="0" hidden="1"/>
    </xf>
    <xf numFmtId="0" fontId="75" fillId="12" borderId="0" applyNumberFormat="0" applyBorder="0" applyAlignment="0" applyProtection="0">
      <alignment vertical="center"/>
    </xf>
    <xf numFmtId="0" fontId="105" fillId="0" borderId="39" applyNumberFormat="0" applyFill="0" applyAlignment="0" applyProtection="0">
      <alignment vertical="center"/>
    </xf>
    <xf numFmtId="187" fontId="10" fillId="0" borderId="0" applyFont="0" applyFill="0" applyBorder="0" applyAlignment="0" applyProtection="0">
      <alignment vertical="center"/>
    </xf>
    <xf numFmtId="0" fontId="75" fillId="12" borderId="0" applyNumberFormat="0" applyBorder="0" applyAlignment="0" applyProtection="0">
      <alignment vertical="center"/>
    </xf>
    <xf numFmtId="0" fontId="76" fillId="0" borderId="42" applyNumberFormat="0" applyFill="0" applyAlignment="0" applyProtection="0">
      <alignment vertical="center"/>
    </xf>
    <xf numFmtId="0" fontId="75" fillId="12" borderId="0" applyNumberFormat="0" applyBorder="0" applyAlignment="0" applyProtection="0">
      <alignment vertical="center"/>
    </xf>
    <xf numFmtId="0" fontId="76" fillId="0" borderId="42" applyNumberFormat="0" applyFill="0" applyAlignment="0" applyProtection="0">
      <alignment vertical="center"/>
    </xf>
    <xf numFmtId="0" fontId="75" fillId="12" borderId="0" applyNumberFormat="0" applyBorder="0" applyAlignment="0" applyProtection="0">
      <alignment vertical="center"/>
    </xf>
    <xf numFmtId="0" fontId="73" fillId="0" borderId="26" applyNumberFormat="0" applyFill="0" applyAlignment="0" applyProtection="0">
      <alignment vertical="center"/>
    </xf>
    <xf numFmtId="0" fontId="76" fillId="0" borderId="28" applyNumberFormat="0" applyFill="0" applyAlignment="0" applyProtection="0">
      <alignment vertical="center"/>
    </xf>
    <xf numFmtId="0" fontId="75" fillId="12" borderId="0" applyNumberFormat="0" applyBorder="0" applyAlignment="0" applyProtection="0">
      <alignment vertical="center"/>
    </xf>
    <xf numFmtId="0" fontId="73" fillId="0" borderId="26" applyNumberFormat="0" applyFill="0" applyAlignment="0" applyProtection="0">
      <alignment vertical="center"/>
    </xf>
    <xf numFmtId="9" fontId="10" fillId="0" borderId="0" applyFont="0" applyFill="0" applyBorder="0" applyAlignment="0" applyProtection="0">
      <alignment vertical="center"/>
    </xf>
    <xf numFmtId="0" fontId="76" fillId="0" borderId="28" applyNumberFormat="0" applyFill="0" applyAlignment="0" applyProtection="0">
      <alignment vertical="center"/>
    </xf>
    <xf numFmtId="0" fontId="75" fillId="12" borderId="0" applyNumberFormat="0" applyBorder="0" applyAlignment="0" applyProtection="0">
      <alignment vertical="center"/>
    </xf>
    <xf numFmtId="0" fontId="7" fillId="4" borderId="0" applyNumberFormat="0" applyBorder="0" applyAlignment="0" applyProtection="0">
      <alignment vertical="center"/>
    </xf>
    <xf numFmtId="0" fontId="7" fillId="18" borderId="0" applyNumberFormat="0" applyBorder="0" applyAlignment="0" applyProtection="0">
      <alignment vertical="center"/>
    </xf>
    <xf numFmtId="0" fontId="87" fillId="0" borderId="0" applyNumberFormat="0" applyFill="0" applyBorder="0" applyAlignment="0" applyProtection="0">
      <alignment vertical="center"/>
    </xf>
    <xf numFmtId="0" fontId="7" fillId="18" borderId="0" applyNumberFormat="0" applyBorder="0" applyAlignment="0" applyProtection="0">
      <alignment vertical="center"/>
    </xf>
    <xf numFmtId="0" fontId="75" fillId="18" borderId="0" applyNumberFormat="0" applyBorder="0" applyAlignment="0" applyProtection="0">
      <alignment vertical="center"/>
    </xf>
    <xf numFmtId="0" fontId="75" fillId="18" borderId="0" applyNumberFormat="0" applyBorder="0" applyAlignment="0" applyProtection="0">
      <alignment vertical="center"/>
    </xf>
    <xf numFmtId="0" fontId="73" fillId="0" borderId="26" applyNumberFormat="0" applyFill="0" applyAlignment="0" applyProtection="0">
      <alignment vertical="center"/>
    </xf>
    <xf numFmtId="0" fontId="75" fillId="14" borderId="0" applyNumberFormat="0" applyBorder="0" applyAlignment="0" applyProtection="0">
      <alignment vertical="center"/>
    </xf>
    <xf numFmtId="9" fontId="10" fillId="0" borderId="0" applyFont="0" applyFill="0" applyBorder="0" applyAlignment="0" applyProtection="0">
      <alignment vertical="center"/>
    </xf>
    <xf numFmtId="188" fontId="10" fillId="0" borderId="0" applyFont="0" applyFill="0" applyBorder="0" applyAlignment="0" applyProtection="0">
      <alignment vertical="center"/>
    </xf>
    <xf numFmtId="0" fontId="116" fillId="0" borderId="0" applyNumberFormat="0" applyFill="0" applyBorder="0" applyAlignment="0" applyProtection="0">
      <alignment vertical="center"/>
    </xf>
    <xf numFmtId="0" fontId="105" fillId="0" borderId="39" applyNumberFormat="0" applyFill="0" applyAlignment="0" applyProtection="0">
      <alignment vertical="center"/>
    </xf>
    <xf numFmtId="194" fontId="10" fillId="0" borderId="0" applyFont="0" applyFill="0" applyBorder="0" applyAlignment="0" applyProtection="0">
      <alignment vertical="center"/>
    </xf>
    <xf numFmtId="0" fontId="101" fillId="0" borderId="37" applyNumberFormat="0" applyFill="0" applyAlignment="0" applyProtection="0">
      <alignment vertical="center"/>
    </xf>
    <xf numFmtId="196" fontId="108" fillId="0" borderId="0">
      <alignment vertical="center"/>
    </xf>
    <xf numFmtId="15" fontId="72" fillId="0" borderId="0">
      <alignment vertical="center"/>
    </xf>
    <xf numFmtId="15" fontId="72" fillId="0" borderId="0">
      <alignment vertical="center"/>
    </xf>
    <xf numFmtId="198" fontId="108" fillId="0" borderId="0">
      <alignment vertical="center"/>
    </xf>
    <xf numFmtId="0" fontId="117" fillId="0" borderId="44" applyNumberFormat="0" applyFill="0" applyAlignment="0" applyProtection="0">
      <alignment vertical="center"/>
    </xf>
    <xf numFmtId="0" fontId="10" fillId="0" borderId="0">
      <alignment vertical="center"/>
    </xf>
    <xf numFmtId="9" fontId="10" fillId="0" borderId="0" applyFont="0" applyFill="0" applyBorder="0" applyAlignment="0" applyProtection="0">
      <alignment vertical="center"/>
    </xf>
    <xf numFmtId="0" fontId="88" fillId="25" borderId="0" applyNumberFormat="0" applyBorder="0" applyAlignment="0" applyProtection="0">
      <alignment vertical="center"/>
    </xf>
    <xf numFmtId="0" fontId="69" fillId="23" borderId="0" applyNumberFormat="0" applyBorder="0" applyAlignment="0" applyProtection="0">
      <alignment vertical="center"/>
    </xf>
    <xf numFmtId="0" fontId="93" fillId="0" borderId="40" applyNumberFormat="0" applyAlignment="0" applyProtection="0">
      <alignment horizontal="left" vertical="center"/>
    </xf>
    <xf numFmtId="0" fontId="93" fillId="0" borderId="21">
      <alignment horizontal="left" vertical="center"/>
    </xf>
    <xf numFmtId="0" fontId="93" fillId="0" borderId="21">
      <alignment horizontal="left" vertical="center"/>
    </xf>
    <xf numFmtId="43" fontId="0" fillId="0" borderId="0" applyFont="0" applyFill="0" applyBorder="0" applyAlignment="0" applyProtection="0">
      <alignment vertical="center"/>
    </xf>
    <xf numFmtId="0" fontId="88" fillId="4" borderId="1" applyNumberFormat="0" applyBorder="0" applyAlignment="0" applyProtection="0">
      <alignment vertical="center"/>
    </xf>
    <xf numFmtId="43" fontId="0" fillId="0" borderId="0" applyFont="0" applyFill="0" applyBorder="0" applyAlignment="0" applyProtection="0">
      <alignment vertical="center"/>
    </xf>
    <xf numFmtId="0" fontId="88" fillId="4" borderId="1" applyNumberFormat="0" applyBorder="0" applyAlignment="0" applyProtection="0">
      <alignment vertical="center"/>
    </xf>
    <xf numFmtId="0" fontId="88" fillId="4" borderId="1" applyNumberFormat="0" applyBorder="0" applyAlignment="0" applyProtection="0">
      <alignment vertical="center"/>
    </xf>
    <xf numFmtId="0" fontId="88" fillId="4" borderId="1" applyNumberFormat="0" applyBorder="0" applyAlignment="0" applyProtection="0">
      <alignment vertical="center"/>
    </xf>
    <xf numFmtId="0" fontId="88" fillId="4" borderId="1" applyNumberFormat="0" applyBorder="0" applyAlignment="0" applyProtection="0">
      <alignment vertical="center"/>
    </xf>
    <xf numFmtId="0" fontId="88" fillId="4" borderId="1" applyNumberFormat="0" applyBorder="0" applyAlignment="0" applyProtection="0">
      <alignment vertical="center"/>
    </xf>
    <xf numFmtId="178" fontId="118" fillId="61" borderId="0">
      <alignment vertical="center"/>
    </xf>
    <xf numFmtId="178" fontId="119" fillId="62" borderId="0">
      <alignment vertical="center"/>
    </xf>
    <xf numFmtId="38" fontId="10" fillId="0" borderId="0" applyFont="0" applyFill="0" applyBorder="0" applyAlignment="0" applyProtection="0">
      <alignment vertical="center"/>
    </xf>
    <xf numFmtId="0" fontId="10" fillId="0" borderId="0">
      <alignment vertical="center"/>
    </xf>
    <xf numFmtId="40" fontId="10" fillId="0" borderId="0" applyFont="0" applyFill="0" applyBorder="0" applyAlignment="0" applyProtection="0">
      <alignment vertical="center"/>
    </xf>
    <xf numFmtId="43" fontId="0" fillId="0" borderId="0" applyFont="0" applyFill="0" applyBorder="0" applyAlignment="0" applyProtection="0">
      <alignment vertical="center"/>
    </xf>
    <xf numFmtId="180" fontId="10" fillId="0" borderId="0" applyFont="0" applyFill="0" applyBorder="0" applyAlignment="0" applyProtection="0">
      <alignment vertical="center"/>
    </xf>
    <xf numFmtId="183" fontId="10" fillId="0" borderId="0" applyFont="0" applyFill="0" applyBorder="0" applyAlignment="0" applyProtection="0">
      <alignment vertical="center"/>
    </xf>
    <xf numFmtId="1" fontId="77" fillId="0" borderId="19" applyFill="0" applyProtection="0">
      <alignment horizontal="center" vertical="center"/>
    </xf>
    <xf numFmtId="0" fontId="73" fillId="0" borderId="26" applyNumberFormat="0" applyFill="0" applyAlignment="0" applyProtection="0">
      <alignment vertical="center"/>
    </xf>
    <xf numFmtId="40" fontId="114" fillId="55" borderId="41">
      <alignment horizontal="centerContinuous" vertical="center"/>
    </xf>
    <xf numFmtId="40" fontId="114" fillId="55" borderId="41">
      <alignment horizontal="centerContinuous" vertical="center"/>
    </xf>
    <xf numFmtId="9" fontId="10" fillId="0" borderId="0" applyFont="0" applyFill="0" applyBorder="0" applyAlignment="0" applyProtection="0">
      <alignment vertical="center"/>
    </xf>
    <xf numFmtId="0" fontId="87" fillId="0" borderId="31">
      <alignment horizontal="center" vertical="center"/>
    </xf>
    <xf numFmtId="37" fontId="112" fillId="0" borderId="0">
      <alignment vertical="center"/>
    </xf>
    <xf numFmtId="0" fontId="87" fillId="0" borderId="31">
      <alignment horizontal="center" vertical="center"/>
    </xf>
    <xf numFmtId="37" fontId="112" fillId="0" borderId="0">
      <alignment vertical="center"/>
    </xf>
    <xf numFmtId="0" fontId="87" fillId="0" borderId="31">
      <alignment horizontal="center" vertical="center"/>
    </xf>
    <xf numFmtId="37" fontId="112" fillId="0" borderId="0">
      <alignment vertical="center"/>
    </xf>
    <xf numFmtId="9" fontId="10" fillId="0" borderId="0" applyFont="0" applyFill="0" applyBorder="0" applyAlignment="0" applyProtection="0">
      <alignment vertical="center"/>
    </xf>
    <xf numFmtId="0" fontId="87" fillId="0" borderId="31">
      <alignment horizontal="center" vertical="center"/>
    </xf>
    <xf numFmtId="37" fontId="112" fillId="0" borderId="0">
      <alignment vertical="center"/>
    </xf>
    <xf numFmtId="190" fontId="77" fillId="0" borderId="0">
      <alignment vertical="center"/>
    </xf>
    <xf numFmtId="9" fontId="10" fillId="0" borderId="0" applyFont="0" applyFill="0" applyBorder="0" applyAlignment="0" applyProtection="0">
      <alignment vertical="center"/>
    </xf>
    <xf numFmtId="0" fontId="92" fillId="0" borderId="0">
      <alignment vertical="center"/>
    </xf>
    <xf numFmtId="3" fontId="10" fillId="0" borderId="0" applyFont="0" applyFill="0" applyBorder="0" applyAlignment="0" applyProtection="0">
      <alignment vertical="center"/>
    </xf>
    <xf numFmtId="14" fontId="85" fillId="0" borderId="0">
      <alignment horizontal="center" vertical="center" wrapText="1"/>
      <protection locked="0"/>
    </xf>
    <xf numFmtId="0" fontId="10" fillId="0" borderId="0">
      <alignment vertical="center"/>
    </xf>
    <xf numFmtId="0" fontId="113" fillId="59" borderId="8">
      <alignment vertical="center"/>
      <protection locked="0"/>
    </xf>
    <xf numFmtId="10"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193" fontId="10" fillId="0" borderId="0" applyFont="0" applyFill="0" applyProtection="0">
      <alignment vertical="center"/>
    </xf>
    <xf numFmtId="0" fontId="10" fillId="0" borderId="0" applyNumberFormat="0" applyFont="0" applyFill="0" applyBorder="0" applyAlignment="0" applyProtection="0">
      <alignment horizontal="left" vertical="center"/>
    </xf>
    <xf numFmtId="0" fontId="77" fillId="0" borderId="9" applyNumberFormat="0" applyFill="0" applyProtection="0">
      <alignment horizontal="right" vertical="center"/>
    </xf>
    <xf numFmtId="0" fontId="87" fillId="0" borderId="31">
      <alignment horizontal="center" vertical="center"/>
    </xf>
    <xf numFmtId="15" fontId="10" fillId="0" borderId="0" applyFont="0" applyFill="0" applyBorder="0" applyAlignment="0" applyProtection="0">
      <alignment vertical="center"/>
    </xf>
    <xf numFmtId="0" fontId="77" fillId="0" borderId="9" applyNumberFormat="0" applyFill="0" applyProtection="0">
      <alignment horizontal="right" vertical="center"/>
    </xf>
    <xf numFmtId="15" fontId="10" fillId="0" borderId="0" applyFont="0" applyFill="0" applyBorder="0" applyAlignment="0" applyProtection="0">
      <alignment vertical="center"/>
    </xf>
    <xf numFmtId="4" fontId="10" fillId="0" borderId="0" applyFont="0" applyFill="0" applyBorder="0" applyAlignment="0" applyProtection="0">
      <alignment vertical="center"/>
    </xf>
    <xf numFmtId="0" fontId="77" fillId="0" borderId="9" applyNumberFormat="0" applyFill="0" applyProtection="0">
      <alignment horizontal="right" vertical="center"/>
    </xf>
    <xf numFmtId="0" fontId="10" fillId="0" borderId="0">
      <alignment vertical="center"/>
    </xf>
    <xf numFmtId="4" fontId="10" fillId="0" borderId="0" applyFont="0" applyFill="0" applyBorder="0" applyAlignment="0" applyProtection="0">
      <alignment vertical="center"/>
    </xf>
    <xf numFmtId="0" fontId="87" fillId="0" borderId="31">
      <alignment horizontal="center" vertical="center"/>
    </xf>
    <xf numFmtId="0" fontId="87" fillId="0" borderId="31">
      <alignment horizontal="center" vertical="center"/>
    </xf>
    <xf numFmtId="0" fontId="87" fillId="0" borderId="31">
      <alignment horizontal="center" vertical="center"/>
    </xf>
    <xf numFmtId="0" fontId="87" fillId="0" borderId="31">
      <alignment horizontal="center" vertical="center"/>
    </xf>
    <xf numFmtId="3" fontId="10" fillId="0" borderId="0" applyFont="0" applyFill="0" applyBorder="0" applyAlignment="0" applyProtection="0">
      <alignment vertical="center"/>
    </xf>
    <xf numFmtId="0" fontId="10" fillId="60" borderId="0" applyNumberFormat="0" applyFont="0" applyBorder="0" applyAlignment="0" applyProtection="0">
      <alignment vertical="center"/>
    </xf>
    <xf numFmtId="0" fontId="113" fillId="59" borderId="8">
      <alignment vertical="center"/>
      <protection locked="0"/>
    </xf>
    <xf numFmtId="0" fontId="120" fillId="0" borderId="0">
      <alignment vertical="center"/>
    </xf>
    <xf numFmtId="0" fontId="113" fillId="59" borderId="8">
      <alignment vertical="center"/>
      <protection locked="0"/>
    </xf>
    <xf numFmtId="0" fontId="10" fillId="0" borderId="0">
      <alignment vertical="center"/>
    </xf>
    <xf numFmtId="0" fontId="113" fillId="59" borderId="8">
      <alignment vertical="center"/>
      <protection locked="0"/>
    </xf>
    <xf numFmtId="9" fontId="10" fillId="0" borderId="0" applyFont="0" applyFill="0" applyBorder="0" applyAlignment="0" applyProtection="0">
      <alignment vertical="center"/>
    </xf>
    <xf numFmtId="43" fontId="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0" fontId="107" fillId="0" borderId="0" applyNumberForma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0" fontId="10" fillId="0" borderId="0" applyProtection="0"/>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0" fontId="10" fillId="0" borderId="0">
      <alignment vertical="center"/>
    </xf>
    <xf numFmtId="9" fontId="10" fillId="0" borderId="0" applyFont="0" applyFill="0" applyBorder="0" applyAlignment="0" applyProtection="0">
      <alignment vertical="center"/>
    </xf>
    <xf numFmtId="0" fontId="117" fillId="0" borderId="44" applyNumberFormat="0" applyFill="0" applyAlignment="0" applyProtection="0">
      <alignment vertical="center"/>
    </xf>
    <xf numFmtId="0" fontId="10" fillId="0" borderId="0">
      <alignment vertical="center"/>
    </xf>
    <xf numFmtId="9" fontId="10" fillId="0" borderId="0" applyFont="0" applyFill="0" applyBorder="0" applyAlignment="0" applyProtection="0">
      <alignment vertical="center"/>
    </xf>
    <xf numFmtId="0" fontId="101" fillId="0" borderId="37" applyNumberFormat="0" applyFill="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0" fontId="77" fillId="0" borderId="9" applyNumberFormat="0" applyFill="0" applyProtection="0">
      <alignment horizontal="right" vertical="center"/>
    </xf>
    <xf numFmtId="9" fontId="10" fillId="0" borderId="0" applyFont="0" applyFill="0" applyBorder="0" applyAlignment="0" applyProtection="0">
      <alignment vertical="center"/>
    </xf>
    <xf numFmtId="0" fontId="115" fillId="0" borderId="43" applyNumberFormat="0" applyFill="0" applyAlignment="0" applyProtection="0">
      <alignment vertical="center"/>
    </xf>
    <xf numFmtId="0" fontId="10" fillId="0" borderId="0">
      <alignment vertical="center"/>
    </xf>
    <xf numFmtId="9" fontId="10" fillId="0" borderId="0" applyFont="0" applyFill="0" applyBorder="0" applyAlignment="0" applyProtection="0">
      <alignment vertical="center"/>
    </xf>
    <xf numFmtId="0" fontId="121" fillId="0" borderId="45" applyNumberFormat="0" applyFill="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200" fontId="10" fillId="0" borderId="0" applyFont="0" applyFill="0" applyBorder="0" applyAlignment="0" applyProtection="0">
      <alignment vertical="center"/>
    </xf>
    <xf numFmtId="0" fontId="77" fillId="0" borderId="9" applyNumberFormat="0" applyFill="0" applyProtection="0">
      <alignment horizontal="right" vertical="center"/>
    </xf>
    <xf numFmtId="0" fontId="77" fillId="0" borderId="9" applyNumberFormat="0" applyFill="0" applyProtection="0">
      <alignment horizontal="right" vertical="center"/>
    </xf>
    <xf numFmtId="0" fontId="73" fillId="0" borderId="26" applyNumberFormat="0" applyFill="0" applyAlignment="0" applyProtection="0">
      <alignment vertical="center"/>
    </xf>
    <xf numFmtId="0" fontId="73" fillId="0" borderId="26" applyNumberFormat="0" applyFill="0" applyAlignment="0" applyProtection="0">
      <alignment vertical="center"/>
    </xf>
    <xf numFmtId="0" fontId="101" fillId="0" borderId="37" applyNumberFormat="0" applyFill="0" applyAlignment="0" applyProtection="0">
      <alignment vertical="center"/>
    </xf>
    <xf numFmtId="0" fontId="73" fillId="0" borderId="26" applyNumberFormat="0" applyFill="0" applyAlignment="0" applyProtection="0">
      <alignment vertical="center"/>
    </xf>
    <xf numFmtId="0" fontId="101" fillId="0" borderId="37" applyNumberFormat="0" applyFill="0" applyAlignment="0" applyProtection="0">
      <alignment vertical="center"/>
    </xf>
    <xf numFmtId="0" fontId="101" fillId="0" borderId="37" applyNumberFormat="0" applyFill="0" applyAlignment="0" applyProtection="0">
      <alignment vertical="center"/>
    </xf>
    <xf numFmtId="0" fontId="101" fillId="0" borderId="37" applyNumberFormat="0" applyFill="0" applyAlignment="0" applyProtection="0">
      <alignment vertical="center"/>
    </xf>
    <xf numFmtId="0" fontId="101" fillId="0" borderId="37" applyNumberFormat="0" applyFill="0" applyAlignment="0" applyProtection="0">
      <alignment vertical="center"/>
    </xf>
    <xf numFmtId="0" fontId="83" fillId="21" borderId="0" applyNumberFormat="0" applyBorder="0" applyAlignment="0" applyProtection="0">
      <alignment vertical="center"/>
    </xf>
    <xf numFmtId="0" fontId="105" fillId="0" borderId="39" applyNumberFormat="0" applyFill="0" applyAlignment="0" applyProtection="0">
      <alignment vertical="center"/>
    </xf>
    <xf numFmtId="0" fontId="101" fillId="0" borderId="37" applyNumberFormat="0" applyFill="0" applyAlignment="0" applyProtection="0">
      <alignment vertical="center"/>
    </xf>
    <xf numFmtId="0" fontId="101" fillId="0" borderId="37" applyNumberFormat="0" applyFill="0" applyAlignment="0" applyProtection="0">
      <alignment vertical="center"/>
    </xf>
    <xf numFmtId="0" fontId="101" fillId="0" borderId="37" applyNumberFormat="0" applyFill="0" applyAlignment="0" applyProtection="0">
      <alignment vertical="center"/>
    </xf>
    <xf numFmtId="0" fontId="101" fillId="0" borderId="37" applyNumberFormat="0" applyFill="0" applyAlignment="0" applyProtection="0">
      <alignment vertical="center"/>
    </xf>
    <xf numFmtId="0" fontId="101" fillId="0" borderId="37" applyNumberFormat="0" applyFill="0" applyAlignment="0" applyProtection="0">
      <alignment vertical="center"/>
    </xf>
    <xf numFmtId="0" fontId="101" fillId="0" borderId="37" applyNumberFormat="0" applyFill="0" applyAlignment="0" applyProtection="0">
      <alignment vertical="center"/>
    </xf>
    <xf numFmtId="0" fontId="101" fillId="0" borderId="37" applyNumberFormat="0" applyFill="0" applyAlignment="0" applyProtection="0">
      <alignment vertical="center"/>
    </xf>
    <xf numFmtId="0" fontId="83" fillId="21" borderId="0" applyNumberFormat="0" applyBorder="0" applyAlignment="0" applyProtection="0">
      <alignment vertical="center"/>
    </xf>
    <xf numFmtId="0" fontId="121" fillId="0" borderId="45" applyNumberFormat="0" applyFill="0" applyAlignment="0" applyProtection="0">
      <alignment vertical="center"/>
    </xf>
    <xf numFmtId="0" fontId="83" fillId="21" borderId="0" applyNumberFormat="0" applyBorder="0" applyAlignment="0" applyProtection="0">
      <alignment vertical="center"/>
    </xf>
    <xf numFmtId="0" fontId="105" fillId="0" borderId="39" applyNumberFormat="0" applyFill="0" applyAlignment="0" applyProtection="0">
      <alignment vertical="center"/>
    </xf>
    <xf numFmtId="0" fontId="105" fillId="0" borderId="39" applyNumberFormat="0" applyFill="0" applyAlignment="0" applyProtection="0">
      <alignment vertical="center"/>
    </xf>
    <xf numFmtId="0" fontId="105" fillId="0" borderId="39" applyNumberFormat="0" applyFill="0" applyAlignment="0" applyProtection="0">
      <alignment vertical="center"/>
    </xf>
    <xf numFmtId="0" fontId="105" fillId="0" borderId="39" applyNumberFormat="0" applyFill="0" applyAlignment="0" applyProtection="0">
      <alignment vertical="center"/>
    </xf>
    <xf numFmtId="0" fontId="105" fillId="0" borderId="39" applyNumberFormat="0" applyFill="0" applyAlignment="0" applyProtection="0">
      <alignment vertical="center"/>
    </xf>
    <xf numFmtId="0" fontId="105" fillId="0" borderId="39" applyNumberFormat="0" applyFill="0" applyAlignment="0" applyProtection="0">
      <alignment vertical="center"/>
    </xf>
    <xf numFmtId="0" fontId="105" fillId="0" borderId="39" applyNumberFormat="0" applyFill="0" applyAlignment="0" applyProtection="0">
      <alignment vertical="center"/>
    </xf>
    <xf numFmtId="0" fontId="105" fillId="0" borderId="39" applyNumberFormat="0" applyFill="0" applyAlignment="0" applyProtection="0">
      <alignment vertical="center"/>
    </xf>
    <xf numFmtId="0" fontId="105" fillId="0" borderId="39" applyNumberFormat="0" applyFill="0" applyAlignment="0" applyProtection="0">
      <alignment vertical="center"/>
    </xf>
    <xf numFmtId="0" fontId="105" fillId="0" borderId="39" applyNumberFormat="0" applyFill="0" applyAlignment="0" applyProtection="0">
      <alignment vertical="center"/>
    </xf>
    <xf numFmtId="0" fontId="105" fillId="0" borderId="39" applyNumberFormat="0" applyFill="0" applyAlignment="0" applyProtection="0">
      <alignment vertical="center"/>
    </xf>
    <xf numFmtId="0" fontId="105" fillId="0" borderId="39" applyNumberFormat="0" applyFill="0" applyAlignment="0" applyProtection="0">
      <alignment vertical="center"/>
    </xf>
    <xf numFmtId="0" fontId="105" fillId="0" borderId="39" applyNumberFormat="0" applyFill="0" applyAlignment="0" applyProtection="0">
      <alignment vertical="center"/>
    </xf>
    <xf numFmtId="1" fontId="77" fillId="0" borderId="19" applyFill="0" applyProtection="0">
      <alignment horizontal="center" vertical="center"/>
    </xf>
    <xf numFmtId="0" fontId="105" fillId="0" borderId="39" applyNumberFormat="0" applyFill="0" applyAlignment="0" applyProtection="0">
      <alignment vertical="center"/>
    </xf>
    <xf numFmtId="177" fontId="0" fillId="0" borderId="0" applyFont="0" applyFill="0" applyBorder="0" applyAlignment="0" applyProtection="0">
      <alignment vertical="center"/>
    </xf>
    <xf numFmtId="0" fontId="121" fillId="0" borderId="0" applyNumberFormat="0" applyFill="0" applyBorder="0" applyAlignment="0" applyProtection="0">
      <alignment vertical="center"/>
    </xf>
    <xf numFmtId="177" fontId="0" fillId="0" borderId="0" applyFont="0" applyFill="0" applyBorder="0" applyAlignment="0" applyProtection="0">
      <alignment vertical="center"/>
    </xf>
    <xf numFmtId="0" fontId="121" fillId="0" borderId="0" applyNumberFormat="0" applyFill="0" applyBorder="0" applyAlignment="0" applyProtection="0">
      <alignment vertical="center"/>
    </xf>
    <xf numFmtId="43" fontId="0" fillId="0" borderId="0" applyFont="0" applyFill="0" applyBorder="0" applyAlignment="0" applyProtection="0">
      <alignment vertical="center"/>
    </xf>
    <xf numFmtId="0" fontId="105" fillId="0" borderId="0" applyNumberFormat="0" applyFill="0" applyBorder="0" applyAlignment="0" applyProtection="0">
      <alignment vertical="center"/>
    </xf>
    <xf numFmtId="43" fontId="0" fillId="0" borderId="0" applyFont="0" applyFill="0" applyBorder="0" applyAlignment="0" applyProtection="0">
      <alignment vertical="center"/>
    </xf>
    <xf numFmtId="0" fontId="105" fillId="0" borderId="0" applyNumberFormat="0" applyFill="0" applyBorder="0" applyAlignment="0" applyProtection="0">
      <alignment vertical="center"/>
    </xf>
    <xf numFmtId="0" fontId="105" fillId="0" borderId="0" applyNumberFormat="0" applyFill="0" applyBorder="0" applyAlignment="0" applyProtection="0">
      <alignment vertical="center"/>
    </xf>
    <xf numFmtId="43" fontId="0" fillId="0" borderId="0" applyFont="0" applyFill="0" applyBorder="0" applyAlignment="0" applyProtection="0">
      <alignment vertical="center"/>
    </xf>
    <xf numFmtId="0" fontId="105" fillId="0" borderId="0" applyNumberFormat="0" applyFill="0" applyBorder="0" applyAlignment="0" applyProtection="0">
      <alignment vertical="center"/>
    </xf>
    <xf numFmtId="43" fontId="0" fillId="0" borderId="0" applyFont="0" applyFill="0" applyBorder="0" applyAlignment="0" applyProtection="0">
      <alignment vertical="center"/>
    </xf>
    <xf numFmtId="0" fontId="105" fillId="0" borderId="0" applyNumberFormat="0" applyFill="0" applyBorder="0" applyAlignment="0" applyProtection="0">
      <alignment vertical="center"/>
    </xf>
    <xf numFmtId="0" fontId="105" fillId="0" borderId="0" applyNumberFormat="0" applyFill="0" applyBorder="0" applyAlignment="0" applyProtection="0">
      <alignment vertical="center"/>
    </xf>
    <xf numFmtId="0" fontId="105" fillId="0" borderId="0" applyNumberFormat="0" applyFill="0" applyBorder="0" applyAlignment="0" applyProtection="0">
      <alignment vertical="center"/>
    </xf>
    <xf numFmtId="0" fontId="105" fillId="0" borderId="0" applyNumberFormat="0" applyFill="0" applyBorder="0" applyAlignment="0" applyProtection="0">
      <alignment vertical="center"/>
    </xf>
    <xf numFmtId="43" fontId="0" fillId="0" borderId="0" applyFont="0" applyFill="0" applyBorder="0" applyAlignment="0" applyProtection="0">
      <alignment vertical="center"/>
    </xf>
    <xf numFmtId="0" fontId="105" fillId="0" borderId="0" applyNumberFormat="0" applyFill="0" applyBorder="0" applyAlignment="0" applyProtection="0">
      <alignment vertical="center"/>
    </xf>
    <xf numFmtId="43" fontId="0" fillId="0" borderId="0" applyFont="0" applyFill="0" applyBorder="0" applyAlignment="0" applyProtection="0">
      <alignment vertical="center"/>
    </xf>
    <xf numFmtId="0" fontId="105" fillId="0" borderId="0" applyNumberFormat="0" applyFill="0" applyBorder="0" applyAlignment="0" applyProtection="0">
      <alignment vertical="center"/>
    </xf>
    <xf numFmtId="0" fontId="105" fillId="0" borderId="0" applyNumberFormat="0" applyFill="0" applyBorder="0" applyAlignment="0" applyProtection="0">
      <alignment vertical="center"/>
    </xf>
    <xf numFmtId="0" fontId="105" fillId="0" borderId="0" applyNumberFormat="0" applyFill="0" applyBorder="0" applyAlignment="0" applyProtection="0">
      <alignment vertical="center"/>
    </xf>
    <xf numFmtId="0" fontId="105" fillId="0" borderId="0" applyNumberFormat="0" applyFill="0" applyBorder="0" applyAlignment="0" applyProtection="0">
      <alignment vertical="center"/>
    </xf>
    <xf numFmtId="43" fontId="0" fillId="0" borderId="0" applyFont="0" applyFill="0" applyBorder="0" applyAlignment="0" applyProtection="0">
      <alignment vertical="center"/>
    </xf>
    <xf numFmtId="0" fontId="105" fillId="0" borderId="0" applyNumberFormat="0" applyFill="0" applyBorder="0" applyAlignment="0" applyProtection="0">
      <alignment vertical="center"/>
    </xf>
    <xf numFmtId="43" fontId="0" fillId="0" borderId="0" applyFont="0" applyFill="0" applyBorder="0" applyAlignment="0" applyProtection="0">
      <alignment vertical="center"/>
    </xf>
    <xf numFmtId="0" fontId="105" fillId="0" borderId="0" applyNumberFormat="0" applyFill="0" applyBorder="0" applyAlignment="0" applyProtection="0">
      <alignment vertical="center"/>
    </xf>
    <xf numFmtId="0" fontId="105" fillId="0" borderId="0" applyNumberFormat="0" applyFill="0" applyBorder="0" applyAlignment="0" applyProtection="0">
      <alignment vertical="center"/>
    </xf>
    <xf numFmtId="43" fontId="0" fillId="0" borderId="0" applyFont="0" applyFill="0" applyBorder="0" applyAlignment="0" applyProtection="0">
      <alignment vertical="center"/>
    </xf>
    <xf numFmtId="0" fontId="105" fillId="0" borderId="0" applyNumberFormat="0" applyFill="0" applyBorder="0" applyAlignment="0" applyProtection="0">
      <alignment vertical="center"/>
    </xf>
    <xf numFmtId="43" fontId="0" fillId="0" borderId="0" applyFont="0" applyFill="0" applyBorder="0" applyAlignment="0" applyProtection="0">
      <alignment vertical="center"/>
    </xf>
    <xf numFmtId="0" fontId="105" fillId="0" borderId="0" applyNumberFormat="0" applyFill="0" applyBorder="0" applyAlignment="0" applyProtection="0">
      <alignment vertical="center"/>
    </xf>
    <xf numFmtId="0" fontId="122" fillId="0" borderId="0" applyNumberFormat="0" applyFill="0" applyBorder="0" applyAlignment="0" applyProtection="0">
      <alignment vertical="center"/>
    </xf>
    <xf numFmtId="0" fontId="122"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0" fillId="0" borderId="0">
      <alignment vertical="center"/>
    </xf>
    <xf numFmtId="0" fontId="107" fillId="0" borderId="0" applyNumberFormat="0" applyFill="0" applyBorder="0" applyAlignment="0" applyProtection="0">
      <alignment vertical="center"/>
    </xf>
    <xf numFmtId="0" fontId="82" fillId="18" borderId="30" applyNumberFormat="0" applyAlignment="0" applyProtection="0">
      <alignment vertical="center"/>
    </xf>
    <xf numFmtId="0" fontId="0" fillId="0" borderId="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23" fillId="0" borderId="9" applyNumberFormat="0" applyFill="0" applyProtection="0">
      <alignment horizontal="center" vertical="center"/>
    </xf>
    <xf numFmtId="0" fontId="123" fillId="0" borderId="9" applyNumberFormat="0" applyFill="0" applyProtection="0">
      <alignment horizontal="center" vertical="center"/>
    </xf>
    <xf numFmtId="0" fontId="123" fillId="0" borderId="9" applyNumberFormat="0" applyFill="0" applyProtection="0">
      <alignment horizontal="center" vertical="center"/>
    </xf>
    <xf numFmtId="0" fontId="123" fillId="0" borderId="9" applyNumberFormat="0" applyFill="0" applyProtection="0">
      <alignment horizontal="center" vertical="center"/>
    </xf>
    <xf numFmtId="0" fontId="94" fillId="19" borderId="0" applyNumberFormat="0" applyBorder="0" applyAlignment="0" applyProtection="0">
      <alignment vertical="center"/>
    </xf>
    <xf numFmtId="0" fontId="123" fillId="0" borderId="9" applyNumberFormat="0" applyFill="0" applyProtection="0">
      <alignment horizontal="center" vertical="center"/>
    </xf>
    <xf numFmtId="0" fontId="123" fillId="0" borderId="9" applyNumberFormat="0" applyFill="0" applyProtection="0">
      <alignment horizontal="center" vertical="center"/>
    </xf>
    <xf numFmtId="0" fontId="123" fillId="0" borderId="9" applyNumberFormat="0" applyFill="0" applyProtection="0">
      <alignment horizontal="center" vertical="center"/>
    </xf>
    <xf numFmtId="0" fontId="123" fillId="0" borderId="9" applyNumberFormat="0" applyFill="0" applyProtection="0">
      <alignment horizontal="center" vertical="center"/>
    </xf>
    <xf numFmtId="0" fontId="124" fillId="0" borderId="0" applyNumberFormat="0" applyFill="0" applyBorder="0" applyAlignment="0" applyProtection="0">
      <alignment vertical="center"/>
    </xf>
    <xf numFmtId="0" fontId="124" fillId="0" borderId="0" applyNumberFormat="0" applyFill="0" applyBorder="0" applyAlignment="0" applyProtection="0">
      <alignment vertical="center"/>
    </xf>
    <xf numFmtId="0" fontId="67" fillId="0" borderId="19" applyNumberFormat="0" applyFill="0" applyProtection="0">
      <alignment horizontal="center" vertical="center"/>
    </xf>
    <xf numFmtId="0" fontId="67" fillId="0" borderId="19" applyNumberFormat="0" applyFill="0" applyProtection="0">
      <alignment horizontal="center" vertical="center"/>
    </xf>
    <xf numFmtId="0" fontId="67" fillId="0" borderId="19" applyNumberFormat="0" applyFill="0" applyProtection="0">
      <alignment horizontal="center" vertical="center"/>
    </xf>
    <xf numFmtId="0" fontId="67" fillId="0" borderId="19" applyNumberFormat="0" applyFill="0" applyProtection="0">
      <alignment horizontal="center" vertical="center"/>
    </xf>
    <xf numFmtId="0" fontId="67" fillId="0" borderId="19" applyNumberFormat="0" applyFill="0" applyProtection="0">
      <alignment horizontal="center" vertical="center"/>
    </xf>
    <xf numFmtId="0" fontId="67" fillId="0" borderId="19" applyNumberFormat="0" applyFill="0" applyProtection="0">
      <alignment horizontal="center" vertical="center"/>
    </xf>
    <xf numFmtId="0" fontId="67" fillId="0" borderId="19" applyNumberFormat="0" applyFill="0" applyProtection="0">
      <alignment horizontal="center" vertical="center"/>
    </xf>
    <xf numFmtId="0" fontId="65" fillId="0" borderId="0" applyNumberFormat="0" applyFill="0" applyBorder="0" applyAlignment="0" applyProtection="0">
      <alignment vertical="center"/>
    </xf>
    <xf numFmtId="0" fontId="94" fillId="19" borderId="0" applyNumberFormat="0" applyBorder="0" applyAlignment="0" applyProtection="0">
      <alignment vertical="center"/>
    </xf>
    <xf numFmtId="0" fontId="65" fillId="0" borderId="0" applyNumberFormat="0" applyFill="0" applyBorder="0" applyAlignment="0" applyProtection="0">
      <alignment vertical="center"/>
    </xf>
    <xf numFmtId="0" fontId="94" fillId="19" borderId="0" applyNumberFormat="0" applyBorder="0" applyAlignment="0" applyProtection="0">
      <alignment vertical="center"/>
    </xf>
    <xf numFmtId="0" fontId="94" fillId="19" borderId="0" applyNumberFormat="0" applyBorder="0" applyAlignment="0" applyProtection="0">
      <alignment vertical="center"/>
    </xf>
    <xf numFmtId="0" fontId="65" fillId="0" borderId="0" applyNumberFormat="0" applyFill="0" applyBorder="0" applyAlignment="0" applyProtection="0">
      <alignment vertical="center"/>
    </xf>
    <xf numFmtId="0" fontId="94" fillId="19" borderId="0" applyNumberFormat="0" applyBorder="0" applyAlignment="0" applyProtection="0">
      <alignment vertical="center"/>
    </xf>
    <xf numFmtId="0" fontId="94" fillId="19" borderId="0" applyNumberFormat="0" applyBorder="0" applyAlignment="0" applyProtection="0">
      <alignment vertical="center"/>
    </xf>
    <xf numFmtId="0" fontId="65" fillId="0" borderId="0" applyNumberFormat="0" applyFill="0" applyBorder="0" applyAlignment="0" applyProtection="0">
      <alignment vertical="center"/>
    </xf>
    <xf numFmtId="0" fontId="94" fillId="19" borderId="0" applyNumberFormat="0" applyBorder="0" applyAlignment="0" applyProtection="0">
      <alignment vertical="center"/>
    </xf>
    <xf numFmtId="0" fontId="94" fillId="19" borderId="0" applyNumberFormat="0" applyBorder="0" applyAlignment="0" applyProtection="0">
      <alignment vertical="center"/>
    </xf>
    <xf numFmtId="0" fontId="94" fillId="19" borderId="0" applyNumberFormat="0" applyBorder="0" applyAlignment="0" applyProtection="0">
      <alignment vertical="center"/>
    </xf>
    <xf numFmtId="0" fontId="94" fillId="19" borderId="0" applyNumberFormat="0" applyBorder="0" applyAlignment="0" applyProtection="0">
      <alignment vertical="center"/>
    </xf>
    <xf numFmtId="0" fontId="94" fillId="19" borderId="0" applyNumberFormat="0" applyBorder="0" applyAlignment="0" applyProtection="0">
      <alignment vertical="center"/>
    </xf>
    <xf numFmtId="0" fontId="65" fillId="0" borderId="0" applyNumberFormat="0" applyFill="0" applyBorder="0" applyAlignment="0" applyProtection="0">
      <alignment vertical="center"/>
    </xf>
    <xf numFmtId="0" fontId="94" fillId="19" borderId="0" applyNumberFormat="0" applyBorder="0" applyAlignment="0" applyProtection="0">
      <alignment vertical="center"/>
    </xf>
    <xf numFmtId="0" fontId="94" fillId="19" borderId="0" applyNumberFormat="0" applyBorder="0" applyAlignment="0" applyProtection="0">
      <alignment vertical="center"/>
    </xf>
    <xf numFmtId="0" fontId="94" fillId="19" borderId="0" applyNumberFormat="0" applyBorder="0" applyAlignment="0" applyProtection="0">
      <alignment vertical="center"/>
    </xf>
    <xf numFmtId="0" fontId="94" fillId="19" borderId="0" applyNumberFormat="0" applyBorder="0" applyAlignment="0" applyProtection="0">
      <alignment vertical="center"/>
    </xf>
    <xf numFmtId="0" fontId="94" fillId="19" borderId="0" applyNumberFormat="0" applyBorder="0" applyAlignment="0" applyProtection="0">
      <alignment vertical="center"/>
    </xf>
    <xf numFmtId="0" fontId="94" fillId="19" borderId="0" applyNumberFormat="0" applyBorder="0" applyAlignment="0" applyProtection="0">
      <alignment vertical="center"/>
    </xf>
    <xf numFmtId="0" fontId="94" fillId="19" borderId="0" applyNumberFormat="0" applyBorder="0" applyAlignment="0" applyProtection="0">
      <alignment vertical="center"/>
    </xf>
    <xf numFmtId="0" fontId="125" fillId="45" borderId="0" applyNumberFormat="0" applyBorder="0" applyAlignment="0" applyProtection="0">
      <alignment vertical="center"/>
    </xf>
    <xf numFmtId="0" fontId="94" fillId="19" borderId="0" applyNumberFormat="0" applyBorder="0" applyAlignment="0" applyProtection="0">
      <alignment vertical="center"/>
    </xf>
    <xf numFmtId="0" fontId="94" fillId="19" borderId="0" applyNumberFormat="0" applyBorder="0" applyAlignment="0" applyProtection="0">
      <alignment vertical="center"/>
    </xf>
    <xf numFmtId="0" fontId="125" fillId="45" borderId="0" applyNumberFormat="0" applyBorder="0" applyAlignment="0" applyProtection="0">
      <alignment vertical="center"/>
    </xf>
    <xf numFmtId="0" fontId="125" fillId="45" borderId="0" applyNumberFormat="0" applyBorder="0" applyAlignment="0" applyProtection="0">
      <alignment vertical="center"/>
    </xf>
    <xf numFmtId="0" fontId="125" fillId="45" borderId="0" applyNumberFormat="0" applyBorder="0" applyAlignment="0" applyProtection="0">
      <alignment vertical="center"/>
    </xf>
    <xf numFmtId="0" fontId="94" fillId="45" borderId="0" applyNumberFormat="0" applyBorder="0" applyAlignment="0" applyProtection="0">
      <alignment vertical="center"/>
    </xf>
    <xf numFmtId="0" fontId="94" fillId="45" borderId="0" applyNumberFormat="0" applyBorder="0" applyAlignment="0" applyProtection="0">
      <alignment vertical="center"/>
    </xf>
    <xf numFmtId="0" fontId="94" fillId="45" borderId="0" applyNumberFormat="0" applyBorder="0" applyAlignment="0" applyProtection="0">
      <alignment vertical="center"/>
    </xf>
    <xf numFmtId="0" fontId="94" fillId="45" borderId="0" applyNumberFormat="0" applyBorder="0" applyAlignment="0" applyProtection="0">
      <alignment vertical="center"/>
    </xf>
    <xf numFmtId="0" fontId="94" fillId="45" borderId="0" applyNumberFormat="0" applyBorder="0" applyAlignment="0" applyProtection="0">
      <alignment vertical="center"/>
    </xf>
    <xf numFmtId="0" fontId="94" fillId="45" borderId="0" applyNumberFormat="0" applyBorder="0" applyAlignment="0" applyProtection="0">
      <alignment vertical="center"/>
    </xf>
    <xf numFmtId="0" fontId="94" fillId="45" borderId="0" applyNumberFormat="0" applyBorder="0" applyAlignment="0" applyProtection="0">
      <alignment vertical="center"/>
    </xf>
    <xf numFmtId="0" fontId="94" fillId="45" borderId="0" applyNumberFormat="0" applyBorder="0" applyAlignment="0" applyProtection="0">
      <alignment vertical="center"/>
    </xf>
    <xf numFmtId="0" fontId="94" fillId="45" borderId="0" applyNumberFormat="0" applyBorder="0" applyAlignment="0" applyProtection="0">
      <alignment vertical="center"/>
    </xf>
    <xf numFmtId="0" fontId="94" fillId="45" borderId="0" applyNumberFormat="0" applyBorder="0" applyAlignment="0" applyProtection="0">
      <alignment vertical="center"/>
    </xf>
    <xf numFmtId="0" fontId="94" fillId="45" borderId="0" applyNumberFormat="0" applyBorder="0" applyAlignment="0" applyProtection="0">
      <alignment vertical="center"/>
    </xf>
    <xf numFmtId="0" fontId="94" fillId="45" borderId="0" applyNumberFormat="0" applyBorder="0" applyAlignment="0" applyProtection="0">
      <alignment vertical="center"/>
    </xf>
    <xf numFmtId="0" fontId="94" fillId="45" borderId="0" applyNumberFormat="0" applyBorder="0" applyAlignment="0" applyProtection="0">
      <alignment vertical="center"/>
    </xf>
    <xf numFmtId="0" fontId="94" fillId="45" borderId="0" applyNumberFormat="0" applyBorder="0" applyAlignment="0" applyProtection="0">
      <alignment vertical="center"/>
    </xf>
    <xf numFmtId="0" fontId="125" fillId="19" borderId="0" applyNumberFormat="0" applyBorder="0" applyAlignment="0" applyProtection="0">
      <alignment vertical="center"/>
    </xf>
    <xf numFmtId="0" fontId="125" fillId="19" borderId="0" applyNumberFormat="0" applyBorder="0" applyAlignment="0" applyProtection="0">
      <alignment vertical="center"/>
    </xf>
    <xf numFmtId="0" fontId="125" fillId="19" borderId="0" applyNumberFormat="0" applyBorder="0" applyAlignment="0" applyProtection="0">
      <alignment vertical="center"/>
    </xf>
    <xf numFmtId="0" fontId="125" fillId="19" borderId="0" applyNumberFormat="0" applyBorder="0" applyAlignment="0" applyProtection="0">
      <alignment vertical="center"/>
    </xf>
    <xf numFmtId="0" fontId="0" fillId="0" borderId="0">
      <alignment vertical="center"/>
    </xf>
    <xf numFmtId="0" fontId="125" fillId="19" borderId="0" applyNumberFormat="0" applyBorder="0" applyAlignment="0" applyProtection="0">
      <alignment vertical="center"/>
    </xf>
    <xf numFmtId="0" fontId="125" fillId="19" borderId="0" applyNumberFormat="0" applyBorder="0" applyAlignment="0" applyProtection="0">
      <alignment vertical="center"/>
    </xf>
    <xf numFmtId="0" fontId="103" fillId="51" borderId="0" applyNumberFormat="0" applyBorder="0" applyAlignment="0" applyProtection="0">
      <alignment vertical="center"/>
    </xf>
    <xf numFmtId="0" fontId="125" fillId="19" borderId="0" applyNumberFormat="0" applyBorder="0" applyAlignment="0" applyProtection="0">
      <alignment vertical="center"/>
    </xf>
    <xf numFmtId="0" fontId="125" fillId="19" borderId="0" applyNumberFormat="0" applyBorder="0" applyAlignment="0" applyProtection="0">
      <alignment vertical="center"/>
    </xf>
    <xf numFmtId="0" fontId="84" fillId="19" borderId="0" applyNumberFormat="0" applyBorder="0" applyAlignment="0" applyProtection="0">
      <alignment vertical="center"/>
    </xf>
    <xf numFmtId="0" fontId="94" fillId="45" borderId="0" applyNumberFormat="0" applyBorder="0" applyAlignment="0" applyProtection="0">
      <alignment vertical="center"/>
    </xf>
    <xf numFmtId="0" fontId="72" fillId="0" borderId="0">
      <alignment vertical="center"/>
    </xf>
    <xf numFmtId="0" fontId="94" fillId="45" borderId="0" applyNumberFormat="0" applyBorder="0" applyAlignment="0" applyProtection="0">
      <alignment vertical="center"/>
    </xf>
    <xf numFmtId="0" fontId="94" fillId="45" borderId="0" applyNumberFormat="0" applyBorder="0" applyAlignment="0" applyProtection="0">
      <alignment vertical="center"/>
    </xf>
    <xf numFmtId="0" fontId="94" fillId="4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6" fillId="0" borderId="28"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4" fillId="0" borderId="27" applyNumberFormat="0" applyFill="0" applyAlignment="0" applyProtection="0">
      <alignment vertical="center"/>
    </xf>
    <xf numFmtId="0" fontId="10" fillId="0" borderId="0">
      <alignment vertical="center"/>
    </xf>
    <xf numFmtId="0" fontId="83" fillId="21" borderId="0" applyNumberFormat="0" applyBorder="0" applyAlignment="0" applyProtection="0">
      <alignment vertical="center"/>
    </xf>
    <xf numFmtId="0" fontId="10" fillId="0" borderId="0">
      <alignment vertical="center"/>
    </xf>
    <xf numFmtId="0" fontId="83" fillId="21" borderId="0" applyNumberFormat="0" applyBorder="0" applyAlignment="0" applyProtection="0">
      <alignment vertical="center"/>
    </xf>
    <xf numFmtId="0" fontId="10" fillId="0" borderId="0">
      <alignment vertical="center"/>
    </xf>
    <xf numFmtId="0" fontId="83" fillId="21" borderId="0" applyNumberFormat="0" applyBorder="0" applyAlignment="0" applyProtection="0">
      <alignment vertical="center"/>
    </xf>
    <xf numFmtId="0" fontId="10" fillId="0" borderId="0">
      <alignment vertical="center"/>
    </xf>
    <xf numFmtId="0" fontId="10" fillId="0" borderId="0">
      <alignment vertical="center"/>
    </xf>
    <xf numFmtId="0" fontId="83" fillId="21" borderId="0" applyNumberFormat="0" applyBorder="0" applyAlignment="0" applyProtection="0">
      <alignment vertical="center"/>
    </xf>
    <xf numFmtId="0" fontId="10" fillId="0" borderId="0">
      <alignment vertical="center"/>
    </xf>
    <xf numFmtId="0" fontId="10" fillId="0" borderId="0">
      <alignment vertical="center"/>
    </xf>
    <xf numFmtId="0" fontId="66" fillId="7" borderId="2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4" borderId="22" applyNumberFormat="0" applyFont="0" applyAlignment="0" applyProtection="0">
      <alignment vertical="center"/>
    </xf>
    <xf numFmtId="0" fontId="0" fillId="0" borderId="0">
      <alignment vertical="center"/>
    </xf>
    <xf numFmtId="0" fontId="10" fillId="0" borderId="0">
      <alignment vertical="center"/>
    </xf>
    <xf numFmtId="0" fontId="0" fillId="4" borderId="22"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4" borderId="22" applyNumberFormat="0" applyFont="0" applyAlignment="0" applyProtection="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0" fillId="4" borderId="22" applyNumberFormat="0" applyFont="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69" fillId="63" borderId="0" applyNumberFormat="0" applyBorder="0" applyAlignment="0" applyProtection="0">
      <alignment vertical="center"/>
    </xf>
    <xf numFmtId="0" fontId="10" fillId="0" borderId="0">
      <alignment vertical="center"/>
    </xf>
    <xf numFmtId="0" fontId="69" fillId="6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69" fillId="4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4" fillId="25" borderId="38"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66" fillId="7" borderId="25" applyNumberFormat="0" applyAlignment="0" applyProtection="0">
      <alignment vertical="center"/>
    </xf>
    <xf numFmtId="0" fontId="10" fillId="0" borderId="0">
      <alignment vertical="center"/>
    </xf>
    <xf numFmtId="0" fontId="10" fillId="0" borderId="0">
      <alignment vertical="center"/>
    </xf>
    <xf numFmtId="0" fontId="104" fillId="25" borderId="38" applyNumberFormat="0" applyAlignment="0" applyProtection="0">
      <alignment vertical="center"/>
    </xf>
    <xf numFmtId="0" fontId="66" fillId="7" borderId="25"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2" fillId="18" borderId="30" applyNumberFormat="0" applyAlignment="0" applyProtection="0">
      <alignment vertical="center"/>
    </xf>
    <xf numFmtId="0" fontId="0" fillId="0" borderId="0">
      <alignment vertical="center"/>
    </xf>
    <xf numFmtId="0" fontId="82" fillId="18" borderId="30" applyNumberFormat="0" applyAlignment="0" applyProtection="0">
      <alignment vertical="center"/>
    </xf>
    <xf numFmtId="0" fontId="10" fillId="0" borderId="0">
      <alignment vertical="center"/>
    </xf>
    <xf numFmtId="0" fontId="82" fillId="18" borderId="30" applyNumberFormat="0" applyAlignment="0" applyProtection="0">
      <alignment vertical="center"/>
    </xf>
    <xf numFmtId="0" fontId="10" fillId="0" borderId="0">
      <alignment vertical="center"/>
    </xf>
    <xf numFmtId="0" fontId="82" fillId="18" borderId="30" applyNumberFormat="0" applyAlignment="0" applyProtection="0">
      <alignment vertical="center"/>
    </xf>
    <xf numFmtId="0" fontId="10" fillId="0" borderId="0">
      <alignment vertical="center"/>
    </xf>
    <xf numFmtId="0" fontId="82" fillId="18" borderId="30" applyNumberFormat="0" applyAlignment="0" applyProtection="0">
      <alignment vertical="center"/>
    </xf>
    <xf numFmtId="0" fontId="10" fillId="0" borderId="0">
      <alignment vertical="center"/>
    </xf>
    <xf numFmtId="0" fontId="10" fillId="0" borderId="0">
      <alignment vertical="center"/>
    </xf>
    <xf numFmtId="0" fontId="82" fillId="18" borderId="30" applyNumberFormat="0" applyAlignment="0" applyProtection="0">
      <alignment vertical="center"/>
    </xf>
    <xf numFmtId="0" fontId="100"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4" fillId="25" borderId="38" applyNumberFormat="0" applyAlignment="0" applyProtection="0">
      <alignment vertical="center"/>
    </xf>
    <xf numFmtId="0" fontId="10" fillId="0" borderId="0">
      <alignment vertical="center"/>
    </xf>
    <xf numFmtId="0" fontId="104" fillId="25" borderId="38"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7" fillId="0" borderId="0">
      <alignment vertical="center"/>
    </xf>
    <xf numFmtId="0" fontId="10" fillId="0" borderId="0">
      <alignment vertical="center"/>
    </xf>
    <xf numFmtId="0" fontId="10" fillId="0" borderId="0">
      <alignment vertical="center"/>
    </xf>
    <xf numFmtId="0" fontId="104" fillId="25" borderId="38" applyNumberFormat="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4" fillId="0" borderId="27" applyNumberFormat="0" applyFill="0" applyAlignment="0" applyProtection="0">
      <alignment vertical="center"/>
    </xf>
    <xf numFmtId="0" fontId="0" fillId="0" borderId="0">
      <alignment vertical="center"/>
    </xf>
    <xf numFmtId="0" fontId="0" fillId="0" borderId="0">
      <alignment vertical="center"/>
    </xf>
    <xf numFmtId="0" fontId="74" fillId="0" borderId="2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4" fillId="0" borderId="27" applyNumberFormat="0" applyFill="0" applyAlignment="0" applyProtection="0">
      <alignment vertical="center"/>
    </xf>
    <xf numFmtId="0" fontId="0" fillId="0" borderId="0">
      <alignment vertical="center"/>
    </xf>
    <xf numFmtId="0" fontId="74" fillId="0" borderId="27" applyNumberFormat="0" applyFill="0" applyAlignment="0" applyProtection="0">
      <alignment vertical="center"/>
    </xf>
    <xf numFmtId="0" fontId="0" fillId="0" borderId="0">
      <alignment vertical="center"/>
    </xf>
    <xf numFmtId="0" fontId="0" fillId="0" borderId="0">
      <alignment vertical="center"/>
    </xf>
    <xf numFmtId="0" fontId="74" fillId="0" borderId="27" applyNumberFormat="0" applyFill="0" applyAlignment="0" applyProtection="0">
      <alignment vertical="center"/>
    </xf>
    <xf numFmtId="0" fontId="0" fillId="0" borderId="0">
      <alignment vertical="center"/>
    </xf>
    <xf numFmtId="0" fontId="0" fillId="0" borderId="0">
      <alignment vertical="center"/>
    </xf>
    <xf numFmtId="0" fontId="74" fillId="0" borderId="2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pplyAlignment="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6" fillId="0" borderId="1">
      <alignment horizontal="left" vertical="center"/>
    </xf>
    <xf numFmtId="0" fontId="0" fillId="4" borderId="22" applyNumberFormat="0" applyFont="0" applyAlignment="0" applyProtection="0">
      <alignment vertical="center"/>
    </xf>
    <xf numFmtId="0" fontId="106" fillId="0" borderId="1">
      <alignment horizontal="left" vertical="center"/>
    </xf>
    <xf numFmtId="0" fontId="106" fillId="0" borderId="1">
      <alignment horizontal="left" vertical="center"/>
    </xf>
    <xf numFmtId="0" fontId="0" fillId="4" borderId="22" applyNumberFormat="0" applyFont="0" applyAlignment="0" applyProtection="0">
      <alignment vertical="center"/>
    </xf>
    <xf numFmtId="0" fontId="106" fillId="0" borderId="1">
      <alignment horizontal="left" vertical="center"/>
    </xf>
    <xf numFmtId="0" fontId="106" fillId="0" borderId="1">
      <alignment horizontal="left" vertical="center"/>
    </xf>
    <xf numFmtId="0" fontId="106" fillId="0" borderId="1">
      <alignment horizontal="left" vertical="center"/>
    </xf>
    <xf numFmtId="0" fontId="106" fillId="0" borderId="1">
      <alignment horizontal="lef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26" fillId="25" borderId="30" applyNumberFormat="0" applyAlignment="0" applyProtection="0">
      <alignment vertical="center"/>
    </xf>
    <xf numFmtId="0" fontId="10" fillId="0" borderId="0">
      <alignment vertical="center"/>
    </xf>
    <xf numFmtId="1" fontId="77" fillId="0" borderId="19" applyFill="0" applyProtection="0">
      <alignment horizontal="center" vertical="center"/>
    </xf>
    <xf numFmtId="0" fontId="10" fillId="0" borderId="0">
      <alignment vertical="center"/>
    </xf>
    <xf numFmtId="0" fontId="126" fillId="25" borderId="30" applyNumberFormat="0" applyAlignment="0" applyProtection="0">
      <alignment vertical="center"/>
    </xf>
    <xf numFmtId="0" fontId="10" fillId="0" borderId="0">
      <alignment vertical="center"/>
    </xf>
    <xf numFmtId="0" fontId="10" fillId="0" borderId="0">
      <alignment vertical="center"/>
    </xf>
    <xf numFmtId="0" fontId="126" fillId="25" borderId="30" applyNumberFormat="0" applyAlignment="0" applyProtection="0">
      <alignment vertical="center"/>
    </xf>
    <xf numFmtId="0" fontId="10" fillId="0" borderId="0">
      <alignment vertical="center"/>
    </xf>
    <xf numFmtId="0" fontId="8" fillId="0" borderId="0">
      <alignment vertical="center"/>
    </xf>
    <xf numFmtId="0" fontId="126" fillId="25" borderId="30" applyNumberFormat="0" applyAlignment="0" applyProtection="0">
      <alignment vertical="center"/>
    </xf>
    <xf numFmtId="0" fontId="8" fillId="0" borderId="0">
      <alignment vertical="center"/>
    </xf>
    <xf numFmtId="0" fontId="102" fillId="0" borderId="0" applyNumberFormat="0" applyFill="0" applyBorder="0" applyAlignment="0" applyProtection="0">
      <alignment vertical="top"/>
      <protection locked="0"/>
    </xf>
    <xf numFmtId="0" fontId="102" fillId="0" borderId="0" applyNumberFormat="0" applyFill="0" applyBorder="0" applyAlignment="0" applyProtection="0">
      <alignment vertical="top"/>
      <protection locked="0"/>
    </xf>
    <xf numFmtId="0" fontId="127" fillId="0" borderId="0" applyNumberFormat="0" applyFill="0" applyBorder="0" applyAlignment="0" applyProtection="0">
      <alignment vertical="top"/>
      <protection locked="0"/>
    </xf>
    <xf numFmtId="0" fontId="128" fillId="0" borderId="0" applyNumberFormat="0" applyFill="0" applyBorder="0" applyAlignment="0" applyProtection="0">
      <alignment vertical="top"/>
      <protection locked="0"/>
    </xf>
    <xf numFmtId="0" fontId="128" fillId="0" borderId="0" applyNumberFormat="0" applyFill="0" applyBorder="0" applyAlignment="0" applyProtection="0">
      <alignment vertical="top"/>
      <protection locked="0"/>
    </xf>
    <xf numFmtId="0" fontId="128" fillId="0" borderId="0" applyNumberFormat="0" applyFill="0" applyBorder="0" applyAlignment="0" applyProtection="0">
      <alignment vertical="top"/>
      <protection locked="0"/>
    </xf>
    <xf numFmtId="0" fontId="128" fillId="0" borderId="0" applyNumberFormat="0" applyFill="0" applyBorder="0" applyAlignment="0" applyProtection="0">
      <alignment vertical="top"/>
      <protection locked="0"/>
    </xf>
    <xf numFmtId="0" fontId="128" fillId="0" borderId="0" applyNumberFormat="0" applyFill="0" applyBorder="0" applyAlignment="0" applyProtection="0">
      <alignment vertical="top"/>
      <protection locked="0"/>
    </xf>
    <xf numFmtId="0" fontId="128" fillId="0" borderId="0" applyNumberFormat="0" applyFill="0" applyBorder="0" applyAlignment="0" applyProtection="0">
      <alignment vertical="top"/>
      <protection locked="0"/>
    </xf>
    <xf numFmtId="0" fontId="129" fillId="0" borderId="0" applyNumberFormat="0" applyFill="0" applyBorder="0" applyAlignment="0" applyProtection="0">
      <alignment vertical="center"/>
    </xf>
    <xf numFmtId="0" fontId="83" fillId="21" borderId="0" applyNumberFormat="0" applyBorder="0" applyAlignment="0" applyProtection="0">
      <alignment vertical="center"/>
    </xf>
    <xf numFmtId="0" fontId="83" fillId="21" borderId="0" applyNumberFormat="0" applyBorder="0" applyAlignment="0" applyProtection="0">
      <alignment vertical="center"/>
    </xf>
    <xf numFmtId="0" fontId="83" fillId="21" borderId="0" applyNumberFormat="0" applyBorder="0" applyAlignment="0" applyProtection="0">
      <alignment vertical="center"/>
    </xf>
    <xf numFmtId="0" fontId="83" fillId="21" borderId="0" applyNumberFormat="0" applyBorder="0" applyAlignment="0" applyProtection="0">
      <alignment vertical="center"/>
    </xf>
    <xf numFmtId="0" fontId="83" fillId="21" borderId="0" applyNumberFormat="0" applyBorder="0" applyAlignment="0" applyProtection="0">
      <alignment vertical="center"/>
    </xf>
    <xf numFmtId="0" fontId="83" fillId="21" borderId="0" applyNumberFormat="0" applyBorder="0" applyAlignment="0" applyProtection="0">
      <alignment vertical="center"/>
    </xf>
    <xf numFmtId="0" fontId="83" fillId="21" borderId="0" applyNumberFormat="0" applyBorder="0" applyAlignment="0" applyProtection="0">
      <alignment vertical="center"/>
    </xf>
    <xf numFmtId="0" fontId="83" fillId="21" borderId="0" applyNumberFormat="0" applyBorder="0" applyAlignment="0" applyProtection="0">
      <alignment vertical="center"/>
    </xf>
    <xf numFmtId="0" fontId="100" fillId="20" borderId="0" applyNumberFormat="0" applyBorder="0" applyAlignment="0" applyProtection="0">
      <alignment vertical="center"/>
    </xf>
    <xf numFmtId="0" fontId="100" fillId="20" borderId="0" applyNumberFormat="0" applyBorder="0" applyAlignment="0" applyProtection="0">
      <alignment vertical="center"/>
    </xf>
    <xf numFmtId="0" fontId="100" fillId="20" borderId="0" applyNumberFormat="0" applyBorder="0" applyAlignment="0" applyProtection="0">
      <alignment vertical="center"/>
    </xf>
    <xf numFmtId="0" fontId="100" fillId="20" borderId="0" applyNumberFormat="0" applyBorder="0" applyAlignment="0" applyProtection="0">
      <alignment vertical="center"/>
    </xf>
    <xf numFmtId="0" fontId="83" fillId="20" borderId="0" applyNumberFormat="0" applyBorder="0" applyAlignment="0" applyProtection="0">
      <alignment vertical="center"/>
    </xf>
    <xf numFmtId="0" fontId="83" fillId="20" borderId="0" applyNumberFormat="0" applyBorder="0" applyAlignment="0" applyProtection="0">
      <alignment vertical="center"/>
    </xf>
    <xf numFmtId="0" fontId="83" fillId="20" borderId="0" applyNumberFormat="0" applyBorder="0" applyAlignment="0" applyProtection="0">
      <alignment vertical="center"/>
    </xf>
    <xf numFmtId="0" fontId="83" fillId="20" borderId="0" applyNumberFormat="0" applyBorder="0" applyAlignment="0" applyProtection="0">
      <alignment vertical="center"/>
    </xf>
    <xf numFmtId="0" fontId="83" fillId="20" borderId="0" applyNumberFormat="0" applyBorder="0" applyAlignment="0" applyProtection="0">
      <alignment vertical="center"/>
    </xf>
    <xf numFmtId="0" fontId="83" fillId="20" borderId="0" applyNumberFormat="0" applyBorder="0" applyAlignment="0" applyProtection="0">
      <alignment vertical="center"/>
    </xf>
    <xf numFmtId="0" fontId="83" fillId="20" borderId="0" applyNumberFormat="0" applyBorder="0" applyAlignment="0" applyProtection="0">
      <alignment vertical="center"/>
    </xf>
    <xf numFmtId="0" fontId="83" fillId="20" borderId="0" applyNumberFormat="0" applyBorder="0" applyAlignment="0" applyProtection="0">
      <alignment vertical="center"/>
    </xf>
    <xf numFmtId="0" fontId="65" fillId="0" borderId="0" applyNumberFormat="0" applyFill="0" applyBorder="0" applyAlignment="0" applyProtection="0">
      <alignment vertical="center"/>
    </xf>
    <xf numFmtId="0" fontId="83" fillId="20" borderId="0" applyNumberFormat="0" applyBorder="0" applyAlignment="0" applyProtection="0">
      <alignment vertical="center"/>
    </xf>
    <xf numFmtId="0" fontId="83" fillId="20" borderId="0" applyNumberFormat="0" applyBorder="0" applyAlignment="0" applyProtection="0">
      <alignment vertical="center"/>
    </xf>
    <xf numFmtId="0" fontId="65" fillId="0" borderId="0" applyNumberFormat="0" applyFill="0" applyBorder="0" applyAlignment="0" applyProtection="0">
      <alignment vertical="center"/>
    </xf>
    <xf numFmtId="0" fontId="83" fillId="20" borderId="0" applyNumberFormat="0" applyBorder="0" applyAlignment="0" applyProtection="0">
      <alignment vertical="center"/>
    </xf>
    <xf numFmtId="0" fontId="83" fillId="20" borderId="0" applyNumberFormat="0" applyBorder="0" applyAlignment="0" applyProtection="0">
      <alignment vertical="center"/>
    </xf>
    <xf numFmtId="0" fontId="83" fillId="20" borderId="0" applyNumberFormat="0" applyBorder="0" applyAlignment="0" applyProtection="0">
      <alignment vertical="center"/>
    </xf>
    <xf numFmtId="0" fontId="83" fillId="20" borderId="0" applyNumberFormat="0" applyBorder="0" applyAlignment="0" applyProtection="0">
      <alignment vertical="center"/>
    </xf>
    <xf numFmtId="0" fontId="83" fillId="20" borderId="0" applyNumberFormat="0" applyBorder="0" applyAlignment="0" applyProtection="0">
      <alignment vertical="center"/>
    </xf>
    <xf numFmtId="0" fontId="100" fillId="21" borderId="0" applyNumberFormat="0" applyBorder="0" applyAlignment="0" applyProtection="0">
      <alignment vertical="center"/>
    </xf>
    <xf numFmtId="0" fontId="100" fillId="21" borderId="0" applyNumberFormat="0" applyBorder="0" applyAlignment="0" applyProtection="0">
      <alignment vertical="center"/>
    </xf>
    <xf numFmtId="0" fontId="100" fillId="21" borderId="0" applyNumberFormat="0" applyBorder="0" applyAlignment="0" applyProtection="0">
      <alignment vertical="center"/>
    </xf>
    <xf numFmtId="0" fontId="100" fillId="21" borderId="0" applyNumberFormat="0" applyBorder="0" applyAlignment="0" applyProtection="0">
      <alignment vertical="center"/>
    </xf>
    <xf numFmtId="0" fontId="77" fillId="0" borderId="9" applyNumberFormat="0" applyFill="0" applyProtection="0">
      <alignment horizontal="left" vertical="center"/>
    </xf>
    <xf numFmtId="0" fontId="100" fillId="21" borderId="0" applyNumberFormat="0" applyBorder="0" applyAlignment="0" applyProtection="0">
      <alignment vertical="center"/>
    </xf>
    <xf numFmtId="0" fontId="100" fillId="21" borderId="0" applyNumberFormat="0" applyBorder="0" applyAlignment="0" applyProtection="0">
      <alignment vertical="center"/>
    </xf>
    <xf numFmtId="0" fontId="100" fillId="21" borderId="0" applyNumberFormat="0" applyBorder="0" applyAlignment="0" applyProtection="0">
      <alignment vertical="center"/>
    </xf>
    <xf numFmtId="0" fontId="100" fillId="21" borderId="0" applyNumberFormat="0" applyBorder="0" applyAlignment="0" applyProtection="0">
      <alignment vertical="center"/>
    </xf>
    <xf numFmtId="0" fontId="83" fillId="20" borderId="0" applyNumberFormat="0" applyBorder="0" applyAlignment="0" applyProtection="0">
      <alignment vertical="center"/>
    </xf>
    <xf numFmtId="0" fontId="83" fillId="20" borderId="0" applyNumberFormat="0" applyBorder="0" applyAlignment="0" applyProtection="0">
      <alignment vertical="center"/>
    </xf>
    <xf numFmtId="0" fontId="83" fillId="20" borderId="0" applyNumberFormat="0" applyBorder="0" applyAlignment="0" applyProtection="0">
      <alignment vertical="center"/>
    </xf>
    <xf numFmtId="0" fontId="130" fillId="0" borderId="0" applyNumberFormat="0" applyFill="0" applyBorder="0" applyAlignment="0" applyProtection="0">
      <alignment vertical="top"/>
      <protection locked="0"/>
    </xf>
    <xf numFmtId="0" fontId="130" fillId="0" borderId="0" applyNumberFormat="0" applyFill="0" applyBorder="0" applyAlignment="0" applyProtection="0">
      <alignment vertical="top"/>
      <protection locked="0"/>
    </xf>
    <xf numFmtId="0" fontId="130" fillId="0" borderId="0" applyNumberFormat="0" applyFill="0" applyBorder="0" applyAlignment="0" applyProtection="0">
      <alignment vertical="top"/>
      <protection locked="0"/>
    </xf>
    <xf numFmtId="0" fontId="130" fillId="0" borderId="0" applyNumberFormat="0" applyFill="0" applyBorder="0" applyAlignment="0" applyProtection="0">
      <alignment vertical="top"/>
      <protection locked="0"/>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63" fillId="0" borderId="0" applyNumberFormat="0" applyFill="0" applyBorder="0" applyAlignment="0" applyProtection="0">
      <alignment vertical="center"/>
    </xf>
    <xf numFmtId="0" fontId="76" fillId="0" borderId="42"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42"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63" fillId="0" borderId="0" applyNumberFormat="0" applyFill="0" applyBorder="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63" fillId="0" borderId="0" applyNumberFormat="0" applyFill="0" applyBorder="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4" fontId="0" fillId="0" borderId="0" applyFont="0" applyFill="0" applyBorder="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76" fillId="0" borderId="28" applyNumberFormat="0" applyFill="0" applyAlignment="0" applyProtection="0">
      <alignment vertical="center"/>
    </xf>
    <xf numFmtId="0" fontId="126" fillId="25" borderId="30" applyNumberFormat="0" applyAlignment="0" applyProtection="0">
      <alignment vertical="center"/>
    </xf>
    <xf numFmtId="0" fontId="126" fillId="25" borderId="30" applyNumberFormat="0" applyAlignment="0" applyProtection="0">
      <alignment vertical="center"/>
    </xf>
    <xf numFmtId="0" fontId="126" fillId="25" borderId="30" applyNumberFormat="0" applyAlignment="0" applyProtection="0">
      <alignment vertical="center"/>
    </xf>
    <xf numFmtId="0" fontId="126" fillId="25" borderId="30" applyNumberFormat="0" applyAlignment="0" applyProtection="0">
      <alignment vertical="center"/>
    </xf>
    <xf numFmtId="0" fontId="126" fillId="25" borderId="30" applyNumberFormat="0" applyAlignment="0" applyProtection="0">
      <alignment vertical="center"/>
    </xf>
    <xf numFmtId="0" fontId="126" fillId="25" borderId="30" applyNumberFormat="0" applyAlignment="0" applyProtection="0">
      <alignment vertical="center"/>
    </xf>
    <xf numFmtId="0" fontId="126" fillId="25" borderId="30" applyNumberFormat="0" applyAlignment="0" applyProtection="0">
      <alignment vertical="center"/>
    </xf>
    <xf numFmtId="0" fontId="126" fillId="25" borderId="30" applyNumberFormat="0" applyAlignment="0" applyProtection="0">
      <alignment vertical="center"/>
    </xf>
    <xf numFmtId="0" fontId="126" fillId="25" borderId="30" applyNumberFormat="0" applyAlignment="0" applyProtection="0">
      <alignment vertical="center"/>
    </xf>
    <xf numFmtId="0" fontId="126" fillId="25" borderId="30" applyNumberFormat="0" applyAlignment="0" applyProtection="0">
      <alignment vertical="center"/>
    </xf>
    <xf numFmtId="0" fontId="126" fillId="25" borderId="30" applyNumberFormat="0" applyAlignment="0" applyProtection="0">
      <alignment vertical="center"/>
    </xf>
    <xf numFmtId="0" fontId="126" fillId="25" borderId="30" applyNumberFormat="0" applyAlignment="0" applyProtection="0">
      <alignment vertical="center"/>
    </xf>
    <xf numFmtId="0" fontId="126" fillId="25" borderId="30" applyNumberFormat="0" applyAlignment="0" applyProtection="0">
      <alignment vertical="center"/>
    </xf>
    <xf numFmtId="0" fontId="126" fillId="25" borderId="30" applyNumberFormat="0" applyAlignment="0" applyProtection="0">
      <alignment vertical="center"/>
    </xf>
    <xf numFmtId="0" fontId="126" fillId="25" borderId="30" applyNumberFormat="0" applyAlignment="0" applyProtection="0">
      <alignment vertical="center"/>
    </xf>
    <xf numFmtId="0" fontId="126" fillId="25" borderId="30" applyNumberFormat="0" applyAlignment="0" applyProtection="0">
      <alignment vertical="center"/>
    </xf>
    <xf numFmtId="0" fontId="126" fillId="25" borderId="30" applyNumberFormat="0" applyAlignment="0" applyProtection="0">
      <alignment vertical="center"/>
    </xf>
    <xf numFmtId="0" fontId="66" fillId="7" borderId="25" applyNumberFormat="0" applyAlignment="0" applyProtection="0">
      <alignment vertical="center"/>
    </xf>
    <xf numFmtId="0" fontId="66" fillId="7" borderId="25" applyNumberFormat="0" applyAlignment="0" applyProtection="0">
      <alignment vertical="center"/>
    </xf>
    <xf numFmtId="0" fontId="66" fillId="7" borderId="25" applyNumberFormat="0" applyAlignment="0" applyProtection="0">
      <alignment vertical="center"/>
    </xf>
    <xf numFmtId="0" fontId="66" fillId="7" borderId="25" applyNumberFormat="0" applyAlignment="0" applyProtection="0">
      <alignment vertical="center"/>
    </xf>
    <xf numFmtId="0" fontId="66" fillId="7" borderId="25" applyNumberFormat="0" applyAlignment="0" applyProtection="0">
      <alignment vertical="center"/>
    </xf>
    <xf numFmtId="0" fontId="66" fillId="7" borderId="25" applyNumberFormat="0" applyAlignment="0" applyProtection="0">
      <alignment vertical="center"/>
    </xf>
    <xf numFmtId="0" fontId="66" fillId="7" borderId="25" applyNumberFormat="0" applyAlignment="0" applyProtection="0">
      <alignment vertical="center"/>
    </xf>
    <xf numFmtId="0" fontId="66" fillId="7" borderId="25" applyNumberFormat="0" applyAlignment="0" applyProtection="0">
      <alignment vertical="center"/>
    </xf>
    <xf numFmtId="0" fontId="66" fillId="7" borderId="25" applyNumberFormat="0" applyAlignment="0" applyProtection="0">
      <alignment vertical="center"/>
    </xf>
    <xf numFmtId="0" fontId="66" fillId="7" borderId="25" applyNumberFormat="0" applyAlignment="0" applyProtection="0">
      <alignment vertical="center"/>
    </xf>
    <xf numFmtId="0" fontId="66" fillId="7" borderId="25" applyNumberFormat="0" applyAlignment="0" applyProtection="0">
      <alignment vertical="center"/>
    </xf>
    <xf numFmtId="0" fontId="66" fillId="7" borderId="25" applyNumberFormat="0" applyAlignment="0" applyProtection="0">
      <alignment vertical="center"/>
    </xf>
    <xf numFmtId="0" fontId="66" fillId="7" borderId="25" applyNumberFormat="0" applyAlignment="0" applyProtection="0">
      <alignment vertical="center"/>
    </xf>
    <xf numFmtId="0" fontId="66" fillId="7" borderId="25" applyNumberFormat="0" applyAlignment="0" applyProtection="0">
      <alignment vertical="center"/>
    </xf>
    <xf numFmtId="0" fontId="66" fillId="7" borderId="25" applyNumberFormat="0" applyAlignment="0" applyProtection="0">
      <alignment vertical="center"/>
    </xf>
    <xf numFmtId="0" fontId="66" fillId="7" borderId="25" applyNumberFormat="0" applyAlignment="0" applyProtection="0">
      <alignment vertical="center"/>
    </xf>
    <xf numFmtId="0" fontId="66" fillId="7" borderId="25" applyNumberFormat="0" applyAlignment="0" applyProtection="0">
      <alignment vertical="center"/>
    </xf>
    <xf numFmtId="0" fontId="66" fillId="7" borderId="25" applyNumberFormat="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7" fillId="0" borderId="19" applyNumberFormat="0" applyFill="0" applyProtection="0">
      <alignment horizontal="left" vertical="center"/>
    </xf>
    <xf numFmtId="0" fontId="67" fillId="0" borderId="19" applyNumberFormat="0" applyFill="0" applyProtection="0">
      <alignment horizontal="left" vertical="center"/>
    </xf>
    <xf numFmtId="0" fontId="67" fillId="0" borderId="19" applyNumberFormat="0" applyFill="0" applyProtection="0">
      <alignment horizontal="left" vertical="center"/>
    </xf>
    <xf numFmtId="0" fontId="67" fillId="0" borderId="19" applyNumberFormat="0" applyFill="0" applyProtection="0">
      <alignment horizontal="left" vertical="center"/>
    </xf>
    <xf numFmtId="0" fontId="67" fillId="0" borderId="19" applyNumberFormat="0" applyFill="0" applyProtection="0">
      <alignment horizontal="left" vertical="center"/>
    </xf>
    <xf numFmtId="0" fontId="67" fillId="0" borderId="19" applyNumberFormat="0" applyFill="0" applyProtection="0">
      <alignment horizontal="left" vertical="center"/>
    </xf>
    <xf numFmtId="0" fontId="67" fillId="0" borderId="19" applyNumberFormat="0" applyFill="0" applyProtection="0">
      <alignment horizontal="left" vertical="center"/>
    </xf>
    <xf numFmtId="0" fontId="67" fillId="0" borderId="19" applyNumberFormat="0" applyFill="0" applyProtection="0">
      <alignment horizontal="lef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74" fillId="0" borderId="27" applyNumberFormat="0" applyFill="0" applyAlignment="0" applyProtection="0">
      <alignment vertical="center"/>
    </xf>
    <xf numFmtId="0" fontId="74" fillId="0" borderId="27" applyNumberFormat="0" applyFill="0" applyAlignment="0" applyProtection="0">
      <alignment vertical="center"/>
    </xf>
    <xf numFmtId="0" fontId="74" fillId="0" borderId="27" applyNumberFormat="0" applyFill="0" applyAlignment="0" applyProtection="0">
      <alignment vertical="center"/>
    </xf>
    <xf numFmtId="0" fontId="74" fillId="0" borderId="27" applyNumberFormat="0" applyFill="0" applyAlignment="0" applyProtection="0">
      <alignment vertical="center"/>
    </xf>
    <xf numFmtId="0" fontId="74" fillId="0" borderId="27" applyNumberFormat="0" applyFill="0" applyAlignment="0" applyProtection="0">
      <alignment vertical="center"/>
    </xf>
    <xf numFmtId="0" fontId="74" fillId="0" borderId="27" applyNumberFormat="0" applyFill="0" applyAlignment="0" applyProtection="0">
      <alignment vertical="center"/>
    </xf>
    <xf numFmtId="0" fontId="74" fillId="0" borderId="27" applyNumberFormat="0" applyFill="0" applyAlignment="0" applyProtection="0">
      <alignment vertical="center"/>
    </xf>
    <xf numFmtId="0" fontId="74" fillId="0" borderId="27" applyNumberFormat="0" applyFill="0" applyAlignment="0" applyProtection="0">
      <alignment vertical="center"/>
    </xf>
    <xf numFmtId="0" fontId="74" fillId="0" borderId="27" applyNumberFormat="0" applyFill="0" applyAlignment="0" applyProtection="0">
      <alignment vertical="center"/>
    </xf>
    <xf numFmtId="0" fontId="74" fillId="0" borderId="27" applyNumberFormat="0" applyFill="0" applyAlignment="0" applyProtection="0">
      <alignment vertical="center"/>
    </xf>
    <xf numFmtId="0" fontId="74" fillId="0" borderId="27" applyNumberFormat="0" applyFill="0" applyAlignment="0" applyProtection="0">
      <alignment vertical="center"/>
    </xf>
    <xf numFmtId="0" fontId="74" fillId="0" borderId="27" applyNumberFormat="0" applyFill="0" applyAlignment="0" applyProtection="0">
      <alignment vertical="center"/>
    </xf>
    <xf numFmtId="0" fontId="74" fillId="0" borderId="27" applyNumberFormat="0" applyFill="0" applyAlignment="0" applyProtection="0">
      <alignment vertical="center"/>
    </xf>
    <xf numFmtId="0" fontId="72" fillId="0" borderId="0">
      <alignment vertical="center"/>
    </xf>
    <xf numFmtId="0" fontId="82" fillId="18" borderId="30" applyNumberFormat="0" applyAlignment="0" applyProtection="0">
      <alignment vertical="center"/>
    </xf>
    <xf numFmtId="176"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0" borderId="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177" fontId="0" fillId="0" borderId="0" applyFont="0" applyFill="0" applyBorder="0" applyAlignment="0" applyProtection="0">
      <alignment vertical="center"/>
    </xf>
    <xf numFmtId="43" fontId="0" fillId="0" borderId="0" applyFont="0" applyFill="0" applyBorder="0" applyAlignment="0" applyProtection="0">
      <alignment vertical="center"/>
    </xf>
    <xf numFmtId="177"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0" fontId="110" fillId="64" borderId="0" applyNumberFormat="0" applyBorder="0" applyAlignment="0" applyProtection="0">
      <alignment vertical="center"/>
    </xf>
    <xf numFmtId="0" fontId="110" fillId="64" borderId="0" applyNumberFormat="0" applyBorder="0" applyAlignment="0" applyProtection="0">
      <alignment vertical="center"/>
    </xf>
    <xf numFmtId="0" fontId="110" fillId="58" borderId="0" applyNumberFormat="0" applyBorder="0" applyAlignment="0" applyProtection="0">
      <alignment vertical="center"/>
    </xf>
    <xf numFmtId="0" fontId="110" fillId="65" borderId="0" applyNumberFormat="0" applyBorder="0" applyAlignment="0" applyProtection="0">
      <alignment vertical="center"/>
    </xf>
    <xf numFmtId="0" fontId="110" fillId="65" borderId="0" applyNumberFormat="0" applyBorder="0" applyAlignment="0" applyProtection="0">
      <alignment vertical="center"/>
    </xf>
    <xf numFmtId="0" fontId="69" fillId="49" borderId="0" applyNumberFormat="0" applyBorder="0" applyAlignment="0" applyProtection="0">
      <alignment vertical="center"/>
    </xf>
    <xf numFmtId="0" fontId="69" fillId="49" borderId="0" applyNumberFormat="0" applyBorder="0" applyAlignment="0" applyProtection="0">
      <alignment vertical="center"/>
    </xf>
    <xf numFmtId="0" fontId="69" fillId="49" borderId="0" applyNumberFormat="0" applyBorder="0" applyAlignment="0" applyProtection="0">
      <alignment vertical="center"/>
    </xf>
    <xf numFmtId="0" fontId="69" fillId="66" borderId="0" applyNumberFormat="0" applyBorder="0" applyAlignment="0" applyProtection="0">
      <alignment vertical="center"/>
    </xf>
    <xf numFmtId="0" fontId="69" fillId="66" borderId="0" applyNumberFormat="0" applyBorder="0" applyAlignment="0" applyProtection="0">
      <alignment vertical="center"/>
    </xf>
    <xf numFmtId="0" fontId="69" fillId="35" borderId="0" applyNumberFormat="0" applyBorder="0" applyAlignment="0" applyProtection="0">
      <alignment vertical="center"/>
    </xf>
    <xf numFmtId="0" fontId="69" fillId="35" borderId="0" applyNumberFormat="0" applyBorder="0" applyAlignment="0" applyProtection="0">
      <alignment vertical="center"/>
    </xf>
    <xf numFmtId="0" fontId="69" fillId="11" borderId="0" applyNumberFormat="0" applyBorder="0" applyAlignment="0" applyProtection="0">
      <alignment vertical="center"/>
    </xf>
    <xf numFmtId="0" fontId="69" fillId="55" borderId="0" applyNumberFormat="0" applyBorder="0" applyAlignment="0" applyProtection="0">
      <alignment vertical="center"/>
    </xf>
    <xf numFmtId="0" fontId="69" fillId="55" borderId="0" applyNumberFormat="0" applyBorder="0" applyAlignment="0" applyProtection="0">
      <alignment vertical="center"/>
    </xf>
    <xf numFmtId="0" fontId="69" fillId="55" borderId="0" applyNumberFormat="0" applyBorder="0" applyAlignment="0" applyProtection="0">
      <alignment vertical="center"/>
    </xf>
    <xf numFmtId="0" fontId="69" fillId="55" borderId="0" applyNumberFormat="0" applyBorder="0" applyAlignment="0" applyProtection="0">
      <alignment vertical="center"/>
    </xf>
    <xf numFmtId="0" fontId="69" fillId="67" borderId="0" applyNumberFormat="0" applyBorder="0" applyAlignment="0" applyProtection="0">
      <alignment vertical="center"/>
    </xf>
    <xf numFmtId="0" fontId="69" fillId="67" borderId="0" applyNumberFormat="0" applyBorder="0" applyAlignment="0" applyProtection="0">
      <alignment vertical="center"/>
    </xf>
    <xf numFmtId="0" fontId="69" fillId="67" borderId="0" applyNumberFormat="0" applyBorder="0" applyAlignment="0" applyProtection="0">
      <alignment vertical="center"/>
    </xf>
    <xf numFmtId="0" fontId="69" fillId="67" borderId="0" applyNumberFormat="0" applyBorder="0" applyAlignment="0" applyProtection="0">
      <alignment vertical="center"/>
    </xf>
    <xf numFmtId="0" fontId="69" fillId="56" borderId="0" applyNumberFormat="0" applyBorder="0" applyAlignment="0" applyProtection="0">
      <alignment vertical="center"/>
    </xf>
    <xf numFmtId="0" fontId="69" fillId="56" borderId="0" applyNumberFormat="0" applyBorder="0" applyAlignment="0" applyProtection="0">
      <alignment vertical="center"/>
    </xf>
    <xf numFmtId="0" fontId="69" fillId="23" borderId="0" applyNumberFormat="0" applyBorder="0" applyAlignment="0" applyProtection="0">
      <alignment vertical="center"/>
    </xf>
    <xf numFmtId="0" fontId="69" fillId="12" borderId="0" applyNumberFormat="0" applyBorder="0" applyAlignment="0" applyProtection="0">
      <alignment vertical="center"/>
    </xf>
    <xf numFmtId="0" fontId="69" fillId="12" borderId="0" applyNumberFormat="0" applyBorder="0" applyAlignment="0" applyProtection="0">
      <alignment vertical="center"/>
    </xf>
    <xf numFmtId="0" fontId="69" fillId="12" borderId="0" applyNumberFormat="0" applyBorder="0" applyAlignment="0" applyProtection="0">
      <alignment vertical="center"/>
    </xf>
    <xf numFmtId="0" fontId="69" fillId="12" borderId="0" applyNumberFormat="0" applyBorder="0" applyAlignment="0" applyProtection="0">
      <alignment vertical="center"/>
    </xf>
    <xf numFmtId="0" fontId="69" fillId="12" borderId="0" applyNumberFormat="0" applyBorder="0" applyAlignment="0" applyProtection="0">
      <alignment vertical="center"/>
    </xf>
    <xf numFmtId="0" fontId="69" fillId="12" borderId="0" applyNumberFormat="0" applyBorder="0" applyAlignment="0" applyProtection="0">
      <alignment vertical="center"/>
    </xf>
    <xf numFmtId="0" fontId="69" fillId="68" borderId="0" applyNumberFormat="0" applyBorder="0" applyAlignment="0" applyProtection="0">
      <alignment vertical="center"/>
    </xf>
    <xf numFmtId="0" fontId="69" fillId="68" borderId="0" applyNumberFormat="0" applyBorder="0" applyAlignment="0" applyProtection="0">
      <alignment vertical="center"/>
    </xf>
    <xf numFmtId="179" fontId="77" fillId="0" borderId="19" applyFill="0" applyProtection="0">
      <alignment horizontal="right" vertical="center"/>
    </xf>
    <xf numFmtId="179" fontId="77" fillId="0" borderId="19" applyFill="0" applyProtection="0">
      <alignment horizontal="right" vertical="center"/>
    </xf>
    <xf numFmtId="179" fontId="77" fillId="0" borderId="19" applyFill="0" applyProtection="0">
      <alignment horizontal="right" vertical="center"/>
    </xf>
    <xf numFmtId="179" fontId="77" fillId="0" borderId="19" applyFill="0" applyProtection="0">
      <alignment horizontal="right" vertical="center"/>
    </xf>
    <xf numFmtId="179" fontId="77" fillId="0" borderId="19" applyFill="0" applyProtection="0">
      <alignment horizontal="right" vertical="center"/>
    </xf>
    <xf numFmtId="179" fontId="77" fillId="0" borderId="19" applyFill="0" applyProtection="0">
      <alignment horizontal="right" vertical="center"/>
    </xf>
    <xf numFmtId="179" fontId="77" fillId="0" borderId="19" applyFill="0" applyProtection="0">
      <alignment horizontal="right" vertical="center"/>
    </xf>
    <xf numFmtId="0" fontId="77" fillId="0" borderId="9" applyNumberFormat="0" applyFill="0" applyProtection="0">
      <alignment horizontal="left" vertical="center"/>
    </xf>
    <xf numFmtId="0" fontId="77" fillId="0" borderId="9" applyNumberFormat="0" applyFill="0" applyProtection="0">
      <alignment horizontal="left" vertical="center"/>
    </xf>
    <xf numFmtId="0" fontId="77" fillId="0" borderId="9" applyNumberFormat="0" applyFill="0" applyProtection="0">
      <alignment horizontal="left" vertical="center"/>
    </xf>
    <xf numFmtId="0" fontId="77" fillId="0" borderId="9" applyNumberFormat="0" applyFill="0" applyProtection="0">
      <alignment horizontal="left" vertical="center"/>
    </xf>
    <xf numFmtId="0" fontId="77" fillId="0" borderId="9" applyNumberFormat="0" applyFill="0" applyProtection="0">
      <alignment horizontal="left" vertical="center"/>
    </xf>
    <xf numFmtId="0" fontId="77" fillId="0" borderId="9" applyNumberFormat="0" applyFill="0" applyProtection="0">
      <alignment horizontal="left" vertical="center"/>
    </xf>
    <xf numFmtId="0" fontId="103" fillId="51" borderId="0" applyNumberFormat="0" applyBorder="0" applyAlignment="0" applyProtection="0">
      <alignment vertical="center"/>
    </xf>
    <xf numFmtId="0" fontId="103" fillId="51" borderId="0" applyNumberFormat="0" applyBorder="0" applyAlignment="0" applyProtection="0">
      <alignment vertical="center"/>
    </xf>
    <xf numFmtId="0" fontId="103" fillId="51" borderId="0" applyNumberFormat="0" applyBorder="0" applyAlignment="0" applyProtection="0">
      <alignment vertical="center"/>
    </xf>
    <xf numFmtId="0" fontId="103" fillId="51" borderId="0" applyNumberFormat="0" applyBorder="0" applyAlignment="0" applyProtection="0">
      <alignment vertical="center"/>
    </xf>
    <xf numFmtId="0" fontId="103" fillId="51" borderId="0" applyNumberFormat="0" applyBorder="0" applyAlignment="0" applyProtection="0">
      <alignment vertical="center"/>
    </xf>
    <xf numFmtId="0" fontId="103" fillId="51" borderId="0" applyNumberFormat="0" applyBorder="0" applyAlignment="0" applyProtection="0">
      <alignment vertical="center"/>
    </xf>
    <xf numFmtId="0" fontId="103" fillId="51" borderId="0" applyNumberFormat="0" applyBorder="0" applyAlignment="0" applyProtection="0">
      <alignment vertical="center"/>
    </xf>
    <xf numFmtId="0" fontId="103" fillId="51" borderId="0" applyNumberFormat="0" applyBorder="0" applyAlignment="0" applyProtection="0">
      <alignment vertical="center"/>
    </xf>
    <xf numFmtId="0" fontId="103" fillId="51" borderId="0" applyNumberFormat="0" applyBorder="0" applyAlignment="0" applyProtection="0">
      <alignment vertical="center"/>
    </xf>
    <xf numFmtId="0" fontId="103" fillId="51" borderId="0" applyNumberFormat="0" applyBorder="0" applyAlignment="0" applyProtection="0">
      <alignment vertical="center"/>
    </xf>
    <xf numFmtId="0" fontId="103" fillId="51" borderId="0" applyNumberFormat="0" applyBorder="0" applyAlignment="0" applyProtection="0">
      <alignment vertical="center"/>
    </xf>
    <xf numFmtId="0" fontId="103" fillId="51" borderId="0" applyNumberFormat="0" applyBorder="0" applyAlignment="0" applyProtection="0">
      <alignment vertical="center"/>
    </xf>
    <xf numFmtId="0" fontId="103" fillId="51" borderId="0" applyNumberFormat="0" applyBorder="0" applyAlignment="0" applyProtection="0">
      <alignment vertical="center"/>
    </xf>
    <xf numFmtId="0" fontId="103" fillId="51" borderId="0" applyNumberFormat="0" applyBorder="0" applyAlignment="0" applyProtection="0">
      <alignment vertical="center"/>
    </xf>
    <xf numFmtId="0" fontId="103" fillId="51" borderId="0" applyNumberFormat="0" applyBorder="0" applyAlignment="0" applyProtection="0">
      <alignment vertical="center"/>
    </xf>
    <xf numFmtId="0" fontId="103" fillId="51" borderId="0" applyNumberFormat="0" applyBorder="0" applyAlignment="0" applyProtection="0">
      <alignment vertical="center"/>
    </xf>
    <xf numFmtId="0" fontId="103" fillId="51" borderId="0" applyNumberFormat="0" applyBorder="0" applyAlignment="0" applyProtection="0">
      <alignment vertical="center"/>
    </xf>
    <xf numFmtId="0" fontId="103" fillId="51" borderId="0" applyNumberFormat="0" applyBorder="0" applyAlignment="0" applyProtection="0">
      <alignment vertical="center"/>
    </xf>
    <xf numFmtId="0" fontId="104" fillId="25" borderId="38" applyNumberFormat="0" applyAlignment="0" applyProtection="0">
      <alignment vertical="center"/>
    </xf>
    <xf numFmtId="0" fontId="104" fillId="25" borderId="38" applyNumberFormat="0" applyAlignment="0" applyProtection="0">
      <alignment vertical="center"/>
    </xf>
    <xf numFmtId="0" fontId="104" fillId="25" borderId="38" applyNumberFormat="0" applyAlignment="0" applyProtection="0">
      <alignment vertical="center"/>
    </xf>
    <xf numFmtId="0" fontId="104" fillId="25" borderId="38" applyNumberFormat="0" applyAlignment="0" applyProtection="0">
      <alignment vertical="center"/>
    </xf>
    <xf numFmtId="0" fontId="104" fillId="25" borderId="38" applyNumberFormat="0" applyAlignment="0" applyProtection="0">
      <alignment vertical="center"/>
    </xf>
    <xf numFmtId="0" fontId="104" fillId="25" borderId="38" applyNumberFormat="0" applyAlignment="0" applyProtection="0">
      <alignment vertical="center"/>
    </xf>
    <xf numFmtId="0" fontId="104" fillId="25" borderId="38" applyNumberFormat="0" applyAlignment="0" applyProtection="0">
      <alignment vertical="center"/>
    </xf>
    <xf numFmtId="0" fontId="104" fillId="25" borderId="38" applyNumberFormat="0" applyAlignment="0" applyProtection="0">
      <alignment vertical="center"/>
    </xf>
    <xf numFmtId="0" fontId="104" fillId="25" borderId="38" applyNumberFormat="0" applyAlignment="0" applyProtection="0">
      <alignment vertical="center"/>
    </xf>
    <xf numFmtId="0" fontId="104" fillId="25" borderId="38" applyNumberFormat="0" applyAlignment="0" applyProtection="0">
      <alignment vertical="center"/>
    </xf>
    <xf numFmtId="0" fontId="104" fillId="25" borderId="38" applyNumberFormat="0" applyAlignment="0" applyProtection="0">
      <alignment vertical="center"/>
    </xf>
    <xf numFmtId="0" fontId="104" fillId="25" borderId="38" applyNumberFormat="0" applyAlignment="0" applyProtection="0">
      <alignment vertical="center"/>
    </xf>
    <xf numFmtId="0" fontId="104" fillId="25" borderId="38" applyNumberFormat="0" applyAlignment="0" applyProtection="0">
      <alignment vertical="center"/>
    </xf>
    <xf numFmtId="0" fontId="104" fillId="25" borderId="38" applyNumberFormat="0" applyAlignment="0" applyProtection="0">
      <alignment vertical="center"/>
    </xf>
    <xf numFmtId="0" fontId="82" fillId="18" borderId="30" applyNumberFormat="0" applyAlignment="0" applyProtection="0">
      <alignment vertical="center"/>
    </xf>
    <xf numFmtId="0" fontId="82" fillId="18" borderId="30" applyNumberFormat="0" applyAlignment="0" applyProtection="0">
      <alignment vertical="center"/>
    </xf>
    <xf numFmtId="0" fontId="82" fillId="18" borderId="30" applyNumberFormat="0" applyAlignment="0" applyProtection="0">
      <alignment vertical="center"/>
    </xf>
    <xf numFmtId="0" fontId="82" fillId="18" borderId="30" applyNumberFormat="0" applyAlignment="0" applyProtection="0">
      <alignment vertical="center"/>
    </xf>
    <xf numFmtId="0" fontId="82" fillId="18" borderId="30" applyNumberFormat="0" applyAlignment="0" applyProtection="0">
      <alignment vertical="center"/>
    </xf>
    <xf numFmtId="0" fontId="82" fillId="18" borderId="30" applyNumberFormat="0" applyAlignment="0" applyProtection="0">
      <alignment vertical="center"/>
    </xf>
    <xf numFmtId="0" fontId="82" fillId="18" borderId="30" applyNumberFormat="0" applyAlignment="0" applyProtection="0">
      <alignment vertical="center"/>
    </xf>
    <xf numFmtId="0" fontId="82" fillId="18" borderId="30" applyNumberFormat="0" applyAlignment="0" applyProtection="0">
      <alignment vertical="center"/>
    </xf>
    <xf numFmtId="0" fontId="82" fillId="18" borderId="30" applyNumberFormat="0" applyAlignment="0" applyProtection="0">
      <alignment vertical="center"/>
    </xf>
    <xf numFmtId="0" fontId="82" fillId="18" borderId="30" applyNumberFormat="0" applyAlignment="0" applyProtection="0">
      <alignment vertical="center"/>
    </xf>
    <xf numFmtId="0" fontId="82" fillId="18" borderId="30" applyNumberFormat="0" applyAlignment="0" applyProtection="0">
      <alignment vertical="center"/>
    </xf>
    <xf numFmtId="0" fontId="82" fillId="18" borderId="30" applyNumberFormat="0" applyAlignment="0" applyProtection="0">
      <alignment vertical="center"/>
    </xf>
    <xf numFmtId="1" fontId="77" fillId="0" borderId="19" applyFill="0" applyProtection="0">
      <alignment horizontal="center" vertical="center"/>
    </xf>
    <xf numFmtId="1" fontId="77" fillId="0" borderId="19" applyFill="0" applyProtection="0">
      <alignment horizontal="center" vertical="center"/>
    </xf>
    <xf numFmtId="1" fontId="77" fillId="0" borderId="19" applyFill="0" applyProtection="0">
      <alignment horizontal="center" vertical="center"/>
    </xf>
    <xf numFmtId="1" fontId="77" fillId="0" borderId="19" applyFill="0" applyProtection="0">
      <alignment horizontal="center" vertical="center"/>
    </xf>
    <xf numFmtId="1" fontId="77" fillId="0" borderId="19" applyFill="0" applyProtection="0">
      <alignment horizontal="center" vertical="center"/>
    </xf>
    <xf numFmtId="0" fontId="131" fillId="0" borderId="0">
      <alignment vertical="center"/>
    </xf>
    <xf numFmtId="0" fontId="92" fillId="0" borderId="0">
      <alignment vertical="center"/>
    </xf>
    <xf numFmtId="43"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22" applyNumberFormat="0" applyFont="0" applyAlignment="0" applyProtection="0">
      <alignment vertical="center"/>
    </xf>
    <xf numFmtId="0" fontId="0" fillId="4" borderId="22" applyNumberFormat="0" applyFont="0" applyAlignment="0" applyProtection="0">
      <alignment vertical="center"/>
    </xf>
    <xf numFmtId="0" fontId="0" fillId="4" borderId="22" applyNumberFormat="0" applyFont="0" applyAlignment="0" applyProtection="0">
      <alignment vertical="center"/>
    </xf>
    <xf numFmtId="0" fontId="0" fillId="4" borderId="22" applyNumberFormat="0" applyFont="0" applyAlignment="0" applyProtection="0">
      <alignment vertical="center"/>
    </xf>
    <xf numFmtId="0" fontId="0" fillId="4" borderId="22" applyNumberFormat="0" applyFont="0" applyAlignment="0" applyProtection="0">
      <alignment vertical="center"/>
    </xf>
    <xf numFmtId="0" fontId="0" fillId="4" borderId="22" applyNumberFormat="0" applyFont="0" applyAlignment="0" applyProtection="0">
      <alignment vertical="center"/>
    </xf>
    <xf numFmtId="0" fontId="0" fillId="4" borderId="22" applyNumberFormat="0" applyFont="0" applyAlignment="0" applyProtection="0">
      <alignment vertical="center"/>
    </xf>
    <xf numFmtId="0" fontId="0" fillId="4" borderId="22" applyNumberFormat="0" applyFont="0" applyAlignment="0" applyProtection="0">
      <alignment vertical="center"/>
    </xf>
    <xf numFmtId="0" fontId="0" fillId="4" borderId="22" applyNumberFormat="0" applyFont="0" applyAlignment="0" applyProtection="0">
      <alignment vertical="center"/>
    </xf>
    <xf numFmtId="0" fontId="0" fillId="4" borderId="22" applyNumberFormat="0" applyFont="0" applyAlignment="0" applyProtection="0">
      <alignment vertical="center"/>
    </xf>
    <xf numFmtId="0" fontId="0" fillId="4" borderId="22" applyNumberFormat="0" applyFont="0" applyAlignment="0" applyProtection="0">
      <alignment vertical="center"/>
    </xf>
    <xf numFmtId="0" fontId="0" fillId="4" borderId="22" applyNumberFormat="0" applyFont="0" applyAlignment="0" applyProtection="0">
      <alignment vertical="center"/>
    </xf>
    <xf numFmtId="0" fontId="0" fillId="4" borderId="22" applyNumberFormat="0" applyFont="0" applyAlignment="0" applyProtection="0">
      <alignment vertical="center"/>
    </xf>
    <xf numFmtId="0" fontId="0" fillId="4" borderId="22" applyNumberFormat="0" applyFont="0" applyAlignment="0" applyProtection="0">
      <alignment vertical="center"/>
    </xf>
    <xf numFmtId="0" fontId="132" fillId="0" borderId="0">
      <alignment vertical="top"/>
      <protection locked="0"/>
    </xf>
  </cellStyleXfs>
  <cellXfs count="516">
    <xf numFmtId="0" fontId="0" fillId="0" borderId="0" xfId="0" applyAlignment="1"/>
    <xf numFmtId="0" fontId="1" fillId="0" borderId="0" xfId="0" applyFont="1" applyFill="1" applyBorder="1" applyAlignment="1">
      <alignment vertical="center"/>
    </xf>
    <xf numFmtId="0" fontId="2" fillId="0" borderId="0" xfId="1011" applyFont="1" applyFill="1" applyBorder="1" applyAlignment="1">
      <alignment horizontal="center" vertical="center"/>
    </xf>
    <xf numFmtId="0" fontId="3" fillId="0" borderId="1" xfId="1011"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1011" applyFont="1" applyFill="1" applyBorder="1" applyAlignment="1">
      <alignment horizontal="center" vertical="center"/>
    </xf>
    <xf numFmtId="0" fontId="6" fillId="0" borderId="1" xfId="0" applyFont="1" applyBorder="1" applyAlignment="1">
      <alignment horizontal="justify" vertical="center"/>
    </xf>
    <xf numFmtId="0" fontId="1" fillId="0" borderId="1" xfId="0" applyFont="1" applyFill="1" applyBorder="1" applyAlignment="1">
      <alignment vertical="center" wrapText="1"/>
    </xf>
    <xf numFmtId="0" fontId="7" fillId="0" borderId="1" xfId="0" applyFont="1" applyBorder="1" applyAlignment="1">
      <alignment horizontal="justify" vertical="center"/>
    </xf>
    <xf numFmtId="0" fontId="8" fillId="0" borderId="0" xfId="224" applyFont="1" applyFill="1" applyBorder="1" applyAlignment="1">
      <alignment vertical="center"/>
    </xf>
    <xf numFmtId="0" fontId="9" fillId="2" borderId="0" xfId="224" applyFont="1" applyFill="1" applyBorder="1" applyAlignment="1">
      <alignment vertical="center"/>
    </xf>
    <xf numFmtId="0" fontId="10" fillId="0" borderId="0" xfId="0" applyFont="1" applyFill="1" applyBorder="1" applyAlignment="1">
      <alignment vertical="center"/>
    </xf>
    <xf numFmtId="0" fontId="11" fillId="0" borderId="0" xfId="224" applyNumberFormat="1" applyFont="1" applyFill="1" applyBorder="1" applyAlignment="1" applyProtection="1">
      <alignment horizontal="center" vertical="center"/>
    </xf>
    <xf numFmtId="0" fontId="0" fillId="0" borderId="0" xfId="224" applyNumberFormat="1" applyFont="1" applyFill="1" applyBorder="1" applyAlignment="1" applyProtection="1">
      <alignment horizontal="left" vertical="center"/>
    </xf>
    <xf numFmtId="0" fontId="12" fillId="2" borderId="1" xfId="897" applyFont="1" applyFill="1" applyBorder="1" applyAlignment="1">
      <alignment horizontal="center" vertical="center" wrapText="1"/>
    </xf>
    <xf numFmtId="0" fontId="13" fillId="0" borderId="1" xfId="897" applyFont="1" applyFill="1" applyBorder="1" applyAlignment="1">
      <alignment horizontal="center" vertical="center" wrapText="1"/>
    </xf>
    <xf numFmtId="0" fontId="14" fillId="0" borderId="1" xfId="1333" applyFont="1" applyFill="1" applyBorder="1" applyAlignment="1" applyProtection="1">
      <alignment horizontal="center" vertical="center" wrapText="1"/>
    </xf>
    <xf numFmtId="0" fontId="14" fillId="0" borderId="2" xfId="1333" applyFont="1" applyFill="1" applyBorder="1" applyAlignment="1" applyProtection="1">
      <alignment horizontal="left" vertical="center" wrapText="1" indent="1"/>
    </xf>
    <xf numFmtId="0" fontId="14" fillId="0" borderId="3" xfId="1333" applyFont="1" applyFill="1" applyBorder="1" applyAlignment="1" applyProtection="1">
      <alignment horizontal="left" vertical="center" wrapText="1" indent="1"/>
    </xf>
    <xf numFmtId="0" fontId="14" fillId="0" borderId="3" xfId="1333" applyFont="1" applyFill="1" applyBorder="1" applyAlignment="1" applyProtection="1">
      <alignment vertical="center" wrapText="1"/>
    </xf>
    <xf numFmtId="0" fontId="14" fillId="0" borderId="3" xfId="1333" applyFont="1" applyFill="1" applyBorder="1" applyAlignment="1" applyProtection="1">
      <alignment vertical="center"/>
    </xf>
    <xf numFmtId="0" fontId="15" fillId="0" borderId="4" xfId="1333" applyFont="1" applyFill="1" applyBorder="1" applyAlignment="1" applyProtection="1">
      <alignment horizontal="left" vertical="center" wrapText="1" indent="1"/>
    </xf>
    <xf numFmtId="0" fontId="14" fillId="0" borderId="4" xfId="1333" applyFont="1" applyFill="1" applyBorder="1" applyAlignment="1" applyProtection="1">
      <alignment horizontal="center" vertical="center" wrapText="1"/>
    </xf>
    <xf numFmtId="0" fontId="16" fillId="0" borderId="5" xfId="1333" applyFont="1" applyFill="1" applyBorder="1" applyAlignment="1" applyProtection="1">
      <alignment vertical="center"/>
    </xf>
    <xf numFmtId="0" fontId="14" fillId="0" borderId="5" xfId="1333" applyFont="1" applyFill="1" applyBorder="1" applyAlignment="1" applyProtection="1">
      <alignment horizontal="center" vertical="center" wrapText="1"/>
    </xf>
    <xf numFmtId="0" fontId="16" fillId="0" borderId="6" xfId="1333" applyFont="1" applyFill="1" applyBorder="1" applyAlignment="1" applyProtection="1">
      <alignment vertical="center"/>
    </xf>
    <xf numFmtId="0" fontId="14" fillId="0" borderId="6" xfId="1333" applyFont="1" applyFill="1" applyBorder="1" applyAlignment="1" applyProtection="1">
      <alignment horizontal="center" vertical="center" wrapText="1"/>
    </xf>
    <xf numFmtId="0" fontId="14" fillId="0" borderId="4" xfId="1333" applyFont="1" applyFill="1" applyBorder="1" applyAlignment="1" applyProtection="1">
      <alignment horizontal="left" vertical="center" wrapText="1"/>
    </xf>
    <xf numFmtId="0" fontId="14" fillId="0" borderId="5" xfId="1333" applyFont="1" applyFill="1" applyBorder="1" applyAlignment="1" applyProtection="1">
      <alignment horizontal="left" vertical="center" wrapText="1"/>
    </xf>
    <xf numFmtId="0" fontId="14" fillId="0" borderId="6" xfId="1333" applyFont="1" applyFill="1" applyBorder="1" applyAlignment="1" applyProtection="1">
      <alignment horizontal="left" vertical="center" wrapText="1"/>
    </xf>
    <xf numFmtId="0" fontId="14" fillId="0" borderId="4" xfId="1333" applyFont="1" applyFill="1" applyBorder="1" applyAlignment="1" applyProtection="1">
      <alignment horizontal="left" vertical="center" wrapText="1" indent="1"/>
    </xf>
    <xf numFmtId="0" fontId="17" fillId="0" borderId="5" xfId="1333" applyFont="1" applyFill="1" applyBorder="1" applyAlignment="1" applyProtection="1">
      <alignment vertical="center"/>
    </xf>
    <xf numFmtId="0" fontId="17" fillId="0" borderId="6" xfId="1333" applyFont="1" applyFill="1" applyBorder="1" applyAlignment="1" applyProtection="1">
      <alignment vertical="center"/>
    </xf>
    <xf numFmtId="0" fontId="18" fillId="0" borderId="0" xfId="0" applyFont="1" applyFill="1" applyBorder="1" applyAlignment="1">
      <alignment vertical="center"/>
    </xf>
    <xf numFmtId="0" fontId="19" fillId="0" borderId="0" xfId="0" applyFont="1" applyFill="1" applyBorder="1" applyAlignment="1">
      <alignment vertical="center"/>
    </xf>
    <xf numFmtId="0" fontId="20" fillId="0" borderId="0" xfId="0" applyFont="1" applyFill="1" applyBorder="1" applyAlignment="1">
      <alignment vertical="center"/>
    </xf>
    <xf numFmtId="0" fontId="2" fillId="0" borderId="0" xfId="0" applyFont="1" applyFill="1" applyBorder="1" applyAlignment="1">
      <alignment horizontal="center" vertical="center"/>
    </xf>
    <xf numFmtId="0" fontId="21" fillId="0" borderId="0" xfId="0" applyFont="1" applyFill="1" applyBorder="1" applyAlignment="1">
      <alignment horizontal="center" vertical="center"/>
    </xf>
    <xf numFmtId="0" fontId="22" fillId="0" borderId="0" xfId="0" applyFont="1" applyFill="1" applyBorder="1" applyAlignment="1">
      <alignment horizontal="right" vertical="center"/>
    </xf>
    <xf numFmtId="0" fontId="23" fillId="0" borderId="1" xfId="0" applyFont="1" applyFill="1" applyBorder="1" applyAlignment="1">
      <alignment horizontal="center" vertical="center"/>
    </xf>
    <xf numFmtId="0" fontId="23" fillId="0" borderId="1" xfId="0" applyFont="1" applyFill="1" applyBorder="1" applyAlignment="1">
      <alignment horizontal="center" vertical="center" wrapText="1"/>
    </xf>
    <xf numFmtId="0" fontId="24" fillId="0" borderId="1" xfId="0" applyFont="1" applyFill="1" applyBorder="1" applyAlignment="1">
      <alignment horizontal="center" vertical="center"/>
    </xf>
    <xf numFmtId="0" fontId="24" fillId="0" borderId="1" xfId="0" applyFont="1" applyFill="1" applyBorder="1" applyAlignment="1">
      <alignment vertical="center" wrapText="1"/>
    </xf>
    <xf numFmtId="197" fontId="24" fillId="0" borderId="1" xfId="0" applyNumberFormat="1" applyFont="1" applyFill="1" applyBorder="1" applyAlignment="1">
      <alignment vertical="center" wrapText="1"/>
    </xf>
    <xf numFmtId="197" fontId="24" fillId="0" borderId="7" xfId="0" applyNumberFormat="1" applyFont="1" applyFill="1" applyBorder="1" applyAlignment="1">
      <alignment horizontal="center" vertical="center" wrapText="1"/>
    </xf>
    <xf numFmtId="4" fontId="24" fillId="0" borderId="1" xfId="0" applyNumberFormat="1" applyFont="1" applyFill="1" applyBorder="1" applyAlignment="1">
      <alignment vertical="center" wrapText="1"/>
    </xf>
    <xf numFmtId="197" fontId="24" fillId="0" borderId="8" xfId="0" applyNumberFormat="1" applyFont="1" applyFill="1" applyBorder="1" applyAlignment="1">
      <alignment horizontal="center" vertical="center" wrapText="1"/>
    </xf>
    <xf numFmtId="197" fontId="24" fillId="0" borderId="9" xfId="0" applyNumberFormat="1" applyFont="1" applyFill="1" applyBorder="1" applyAlignment="1">
      <alignment horizontal="center" vertical="center" wrapText="1"/>
    </xf>
    <xf numFmtId="0" fontId="25" fillId="0" borderId="0" xfId="0" applyFont="1" applyFill="1" applyBorder="1" applyAlignment="1">
      <alignment horizontal="left" vertical="center" wrapText="1"/>
    </xf>
    <xf numFmtId="0" fontId="22" fillId="0" borderId="0" xfId="0" applyFont="1" applyFill="1" applyBorder="1" applyAlignment="1">
      <alignment horizontal="left" vertical="center"/>
    </xf>
    <xf numFmtId="0" fontId="24" fillId="0" borderId="0" xfId="0" applyFont="1" applyFill="1" applyAlignment="1">
      <alignment horizontal="right" vertical="center" wrapText="1"/>
    </xf>
    <xf numFmtId="0" fontId="23" fillId="0" borderId="1" xfId="0" applyFont="1" applyFill="1" applyBorder="1" applyAlignment="1">
      <alignment vertical="center"/>
    </xf>
    <xf numFmtId="0" fontId="24" fillId="0" borderId="1" xfId="0" applyFont="1" applyFill="1" applyBorder="1" applyAlignment="1">
      <alignment horizontal="center" vertical="center" wrapText="1"/>
    </xf>
    <xf numFmtId="4" fontId="24" fillId="0" borderId="1" xfId="0" applyNumberFormat="1" applyFont="1" applyFill="1" applyBorder="1" applyAlignment="1">
      <alignment horizontal="right" vertical="center" wrapText="1"/>
    </xf>
    <xf numFmtId="0" fontId="24" fillId="0" borderId="1" xfId="0" applyFont="1" applyFill="1" applyBorder="1" applyAlignment="1">
      <alignment horizontal="left" vertical="center"/>
    </xf>
    <xf numFmtId="0" fontId="23" fillId="0" borderId="1" xfId="0" applyFont="1" applyFill="1" applyBorder="1" applyAlignment="1">
      <alignment horizontal="left" vertical="center"/>
    </xf>
    <xf numFmtId="0" fontId="26" fillId="0" borderId="0" xfId="0" applyFont="1" applyFill="1" applyBorder="1" applyAlignment="1">
      <alignment vertical="center"/>
    </xf>
    <xf numFmtId="0" fontId="27" fillId="0" borderId="0" xfId="0" applyFont="1" applyFill="1" applyBorder="1" applyAlignment="1">
      <alignment vertical="center"/>
    </xf>
    <xf numFmtId="0" fontId="22"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24" fillId="0" borderId="0" xfId="0" applyFont="1" applyFill="1" applyBorder="1" applyAlignment="1">
      <alignment horizontal="right" vertical="center" wrapText="1"/>
    </xf>
    <xf numFmtId="0" fontId="23" fillId="0" borderId="1" xfId="0" applyFont="1" applyFill="1" applyBorder="1" applyAlignment="1">
      <alignment horizontal="left" vertical="center" wrapText="1"/>
    </xf>
    <xf numFmtId="0" fontId="24" fillId="0" borderId="1" xfId="0" applyFont="1" applyFill="1" applyBorder="1" applyAlignment="1">
      <alignment horizontal="left" vertical="center" wrapText="1"/>
    </xf>
    <xf numFmtId="0" fontId="25" fillId="0" borderId="0" xfId="0" applyFont="1" applyFill="1" applyBorder="1" applyAlignment="1">
      <alignment vertical="center" wrapText="1"/>
    </xf>
    <xf numFmtId="0" fontId="22" fillId="0" borderId="0" xfId="0" applyFont="1" applyFill="1" applyBorder="1" applyAlignment="1">
      <alignment vertical="center" wrapText="1"/>
    </xf>
    <xf numFmtId="0" fontId="24" fillId="0" borderId="0" xfId="0" applyFont="1" applyFill="1" applyBorder="1" applyAlignment="1">
      <alignment vertical="center" wrapText="1"/>
    </xf>
    <xf numFmtId="0" fontId="27" fillId="0" borderId="0" xfId="0" applyFont="1" applyFill="1" applyBorder="1" applyAlignment="1">
      <alignment horizontal="left" vertical="center" wrapText="1"/>
    </xf>
    <xf numFmtId="0" fontId="27" fillId="0" borderId="0" xfId="0" applyFont="1" applyFill="1" applyBorder="1" applyAlignment="1">
      <alignment vertical="center" wrapText="1"/>
    </xf>
    <xf numFmtId="0" fontId="22" fillId="0" borderId="0" xfId="0" applyFont="1" applyFill="1" applyBorder="1" applyAlignment="1">
      <alignment horizontal="right" vertical="center" wrapText="1"/>
    </xf>
    <xf numFmtId="4" fontId="28" fillId="0" borderId="1" xfId="0" applyNumberFormat="1" applyFont="1" applyFill="1" applyBorder="1" applyAlignment="1">
      <alignment vertical="center" wrapText="1"/>
    </xf>
    <xf numFmtId="0" fontId="13" fillId="0" borderId="0" xfId="0" applyFont="1" applyFill="1" applyBorder="1" applyAlignment="1">
      <alignment vertical="center"/>
    </xf>
    <xf numFmtId="0" fontId="7" fillId="0" borderId="0" xfId="0" applyFont="1" applyFill="1" applyBorder="1" applyAlignment="1">
      <alignment vertical="center"/>
    </xf>
    <xf numFmtId="0" fontId="29" fillId="0" borderId="1" xfId="0" applyFont="1" applyFill="1" applyBorder="1" applyAlignment="1">
      <alignment horizontal="center" vertical="center" wrapText="1"/>
    </xf>
    <xf numFmtId="0" fontId="28" fillId="0" borderId="1" xfId="0" applyFont="1" applyFill="1" applyBorder="1" applyAlignment="1">
      <alignment vertical="center" wrapText="1"/>
    </xf>
    <xf numFmtId="0" fontId="28" fillId="0" borderId="1"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10" fillId="0" borderId="0" xfId="0" applyFont="1" applyFill="1" applyBorder="1" applyAlignment="1">
      <alignment vertical="center" wrapText="1"/>
    </xf>
    <xf numFmtId="0" fontId="2" fillId="0" borderId="0" xfId="745" applyNumberFormat="1" applyFont="1" applyFill="1" applyAlignment="1" applyProtection="1">
      <alignment horizontal="center" vertical="center" wrapText="1"/>
    </xf>
    <xf numFmtId="0" fontId="29" fillId="0" borderId="1" xfId="0" applyFont="1" applyFill="1" applyBorder="1" applyAlignment="1">
      <alignment vertical="center" wrapText="1"/>
    </xf>
    <xf numFmtId="0" fontId="10" fillId="0" borderId="0" xfId="745" applyFill="1" applyAlignment="1"/>
    <xf numFmtId="0" fontId="10" fillId="0" borderId="0" xfId="745" applyAlignment="1"/>
    <xf numFmtId="0" fontId="10" fillId="0" borderId="0" xfId="745" applyAlignment="1">
      <alignment horizontal="right" vertical="center"/>
    </xf>
    <xf numFmtId="0" fontId="30" fillId="0" borderId="0" xfId="745" applyNumberFormat="1" applyFont="1" applyFill="1" applyAlignment="1" applyProtection="1">
      <alignment horizontal="center" vertical="center" wrapText="1"/>
    </xf>
    <xf numFmtId="0" fontId="30" fillId="0" borderId="0" xfId="745" applyNumberFormat="1" applyFont="1" applyFill="1" applyAlignment="1" applyProtection="1">
      <alignment horizontal="right" vertical="center" wrapText="1"/>
    </xf>
    <xf numFmtId="0" fontId="13" fillId="0" borderId="0" xfId="800" applyFont="1" applyAlignment="1" applyProtection="1">
      <alignment horizontal="left" vertical="center"/>
    </xf>
    <xf numFmtId="184" fontId="31" fillId="0" borderId="0" xfId="800" applyNumberFormat="1" applyFont="1" applyAlignment="1">
      <alignment horizontal="right" vertical="center"/>
    </xf>
    <xf numFmtId="0" fontId="31" fillId="0" borderId="0" xfId="800" applyFont="1" applyAlignment="1">
      <alignment horizontal="right" vertical="center"/>
    </xf>
    <xf numFmtId="191" fontId="31" fillId="0" borderId="0" xfId="800" applyNumberFormat="1" applyFont="1" applyFill="1" applyBorder="1" applyAlignment="1" applyProtection="1">
      <alignment horizontal="right" vertical="center"/>
    </xf>
    <xf numFmtId="2" fontId="29" fillId="0" borderId="1" xfId="799" applyNumberFormat="1" applyFont="1" applyFill="1" applyBorder="1" applyAlignment="1" applyProtection="1">
      <alignment horizontal="center" vertical="center" wrapText="1"/>
    </xf>
    <xf numFmtId="182" fontId="29" fillId="0" borderId="1" xfId="1012" applyNumberFormat="1" applyFont="1" applyBorder="1" applyAlignment="1">
      <alignment horizontal="center" vertical="center" wrapText="1"/>
    </xf>
    <xf numFmtId="0" fontId="10" fillId="0" borderId="0" xfId="545" applyAlignment="1">
      <alignment horizontal="center" vertical="center"/>
    </xf>
    <xf numFmtId="49" fontId="29" fillId="0" borderId="1" xfId="801" applyNumberFormat="1" applyFont="1" applyFill="1" applyBorder="1" applyAlignment="1" applyProtection="1">
      <alignment horizontal="left" vertical="center"/>
    </xf>
    <xf numFmtId="199" fontId="29" fillId="0" borderId="1" xfId="23" applyNumberFormat="1" applyFont="1" applyFill="1" applyBorder="1" applyAlignment="1">
      <alignment horizontal="right" vertical="center" wrapText="1"/>
    </xf>
    <xf numFmtId="201" fontId="29" fillId="0" borderId="1" xfId="32" applyNumberFormat="1" applyFont="1" applyFill="1" applyBorder="1" applyAlignment="1">
      <alignment horizontal="right" vertical="center" wrapText="1"/>
    </xf>
    <xf numFmtId="49" fontId="28" fillId="0" borderId="1" xfId="801" applyNumberFormat="1" applyFont="1" applyFill="1" applyBorder="1" applyAlignment="1" applyProtection="1">
      <alignment horizontal="left" vertical="center"/>
    </xf>
    <xf numFmtId="199" fontId="28" fillId="0" borderId="1" xfId="23" applyNumberFormat="1" applyFont="1" applyFill="1" applyBorder="1" applyAlignment="1">
      <alignment horizontal="right" vertical="center" wrapText="1"/>
    </xf>
    <xf numFmtId="199" fontId="32" fillId="0" borderId="1" xfId="23" applyNumberFormat="1" applyFont="1" applyFill="1" applyBorder="1" applyAlignment="1" applyProtection="1">
      <alignment vertical="center" wrapText="1"/>
    </xf>
    <xf numFmtId="199" fontId="28" fillId="0" borderId="1" xfId="23" applyNumberFormat="1" applyFont="1" applyFill="1" applyBorder="1" applyAlignment="1" applyProtection="1">
      <alignment horizontal="right" vertical="center" wrapText="1"/>
    </xf>
    <xf numFmtId="199" fontId="28" fillId="3" borderId="1" xfId="23" applyNumberFormat="1" applyFont="1" applyFill="1" applyBorder="1" applyAlignment="1" applyProtection="1">
      <alignment horizontal="right" vertical="center" wrapText="1"/>
    </xf>
    <xf numFmtId="49" fontId="29" fillId="0" borderId="1" xfId="761" applyNumberFormat="1" applyFont="1" applyFill="1" applyBorder="1" applyAlignment="1" applyProtection="1">
      <alignment horizontal="distributed" vertical="center"/>
    </xf>
    <xf numFmtId="49" fontId="29" fillId="0" borderId="1" xfId="761" applyNumberFormat="1" applyFont="1" applyFill="1" applyBorder="1" applyAlignment="1" applyProtection="1">
      <alignment horizontal="left" vertical="center"/>
    </xf>
    <xf numFmtId="199" fontId="10" fillId="0" borderId="0" xfId="745" applyNumberFormat="1" applyAlignment="1">
      <alignment horizontal="right" vertical="center"/>
    </xf>
    <xf numFmtId="0" fontId="10" fillId="0" borderId="0" xfId="545" applyFill="1" applyAlignment="1"/>
    <xf numFmtId="0" fontId="10" fillId="0" borderId="0" xfId="545" applyAlignment="1"/>
    <xf numFmtId="0" fontId="30" fillId="0" borderId="0" xfId="545" applyNumberFormat="1" applyFont="1" applyFill="1" applyAlignment="1" applyProtection="1">
      <alignment horizontal="center" vertical="center" wrapText="1"/>
    </xf>
    <xf numFmtId="0" fontId="28" fillId="0" borderId="0" xfId="545" applyFont="1" applyFill="1" applyAlignment="1" applyProtection="1">
      <alignment horizontal="left" vertical="center"/>
    </xf>
    <xf numFmtId="184" fontId="28" fillId="0" borderId="0" xfId="545" applyNumberFormat="1" applyFont="1" applyFill="1" applyAlignment="1" applyProtection="1">
      <alignment horizontal="right"/>
    </xf>
    <xf numFmtId="0" fontId="33" fillId="0" borderId="0" xfId="545" applyFont="1" applyFill="1" applyAlignment="1">
      <alignment vertical="center"/>
    </xf>
    <xf numFmtId="0" fontId="28" fillId="0" borderId="0" xfId="545" applyFont="1" applyFill="1" applyAlignment="1">
      <alignment horizontal="right" vertical="center"/>
    </xf>
    <xf numFmtId="0" fontId="29" fillId="0" borderId="1" xfId="545" applyNumberFormat="1" applyFont="1" applyFill="1" applyBorder="1" applyAlignment="1" applyProtection="1">
      <alignment horizontal="center" vertical="center"/>
    </xf>
    <xf numFmtId="49" fontId="29" fillId="0" borderId="1" xfId="345" applyNumberFormat="1" applyFont="1" applyFill="1" applyBorder="1" applyAlignment="1" applyProtection="1">
      <alignment vertical="center"/>
    </xf>
    <xf numFmtId="199" fontId="29" fillId="0" borderId="1" xfId="721" applyNumberFormat="1" applyFont="1" applyFill="1" applyBorder="1" applyAlignment="1">
      <alignment horizontal="right" vertical="center" wrapText="1"/>
    </xf>
    <xf numFmtId="199" fontId="29" fillId="0" borderId="1" xfId="23" applyNumberFormat="1" applyFont="1" applyFill="1" applyBorder="1" applyAlignment="1" applyProtection="1">
      <alignment horizontal="right" vertical="center" wrapText="1"/>
    </xf>
    <xf numFmtId="49" fontId="28" fillId="0" borderId="1" xfId="345" applyNumberFormat="1" applyFont="1" applyFill="1" applyBorder="1" applyAlignment="1" applyProtection="1">
      <alignment vertical="center"/>
    </xf>
    <xf numFmtId="199" fontId="28" fillId="0" borderId="1" xfId="721" applyNumberFormat="1" applyFont="1" applyFill="1" applyBorder="1" applyAlignment="1">
      <alignment horizontal="right" vertical="center" wrapText="1"/>
    </xf>
    <xf numFmtId="49" fontId="29" fillId="0" borderId="1" xfId="345" applyNumberFormat="1" applyFont="1" applyFill="1" applyBorder="1" applyAlignment="1" applyProtection="1">
      <alignment vertical="center" wrapText="1"/>
    </xf>
    <xf numFmtId="201" fontId="28" fillId="0" borderId="1" xfId="32" applyNumberFormat="1" applyFont="1" applyFill="1" applyBorder="1" applyAlignment="1">
      <alignment horizontal="right" vertical="center" wrapText="1"/>
    </xf>
    <xf numFmtId="202" fontId="10" fillId="0" borderId="1" xfId="0" applyNumberFormat="1" applyFont="1" applyFill="1" applyBorder="1" applyAlignment="1">
      <alignment horizontal="right" vertical="center"/>
    </xf>
    <xf numFmtId="199" fontId="28" fillId="0" borderId="1" xfId="953" applyNumberFormat="1" applyFont="1" applyBorder="1" applyAlignment="1">
      <alignment horizontal="right" vertical="center" wrapText="1"/>
    </xf>
    <xf numFmtId="199" fontId="28" fillId="3" borderId="1" xfId="721" applyNumberFormat="1" applyFont="1" applyFill="1" applyBorder="1" applyAlignment="1">
      <alignment horizontal="right" vertical="center" wrapText="1"/>
    </xf>
    <xf numFmtId="199" fontId="29" fillId="0" borderId="1" xfId="953" applyNumberFormat="1" applyFont="1" applyFill="1" applyBorder="1" applyAlignment="1">
      <alignment horizontal="right" vertical="center" wrapText="1"/>
    </xf>
    <xf numFmtId="199" fontId="29" fillId="0" borderId="1" xfId="953" applyNumberFormat="1" applyFont="1" applyBorder="1" applyAlignment="1">
      <alignment horizontal="right" vertical="center" wrapText="1"/>
    </xf>
    <xf numFmtId="199" fontId="29" fillId="0" borderId="1" xfId="721" applyNumberFormat="1" applyFont="1" applyBorder="1" applyAlignment="1">
      <alignment horizontal="right" vertical="center" wrapText="1"/>
    </xf>
    <xf numFmtId="199" fontId="10" fillId="0" borderId="0" xfId="545" applyNumberFormat="1" applyAlignment="1"/>
    <xf numFmtId="0" fontId="10" fillId="0" borderId="0" xfId="782" applyFill="1" applyAlignment="1"/>
    <xf numFmtId="0" fontId="10" fillId="0" borderId="0" xfId="782" applyAlignment="1"/>
    <xf numFmtId="0" fontId="30" fillId="0" borderId="0" xfId="782" applyNumberFormat="1" applyFont="1" applyFill="1" applyAlignment="1" applyProtection="1">
      <alignment horizontal="center" vertical="center" wrapText="1"/>
    </xf>
    <xf numFmtId="0" fontId="13" fillId="0" borderId="0" xfId="559" applyFont="1" applyAlignment="1" applyProtection="1">
      <alignment horizontal="left" vertical="center"/>
    </xf>
    <xf numFmtId="0" fontId="31" fillId="0" borderId="0" xfId="559" applyFont="1" applyAlignment="1"/>
    <xf numFmtId="204" fontId="31" fillId="0" borderId="0" xfId="559" applyNumberFormat="1" applyFont="1" applyAlignment="1"/>
    <xf numFmtId="191" fontId="32" fillId="0" borderId="0" xfId="559" applyNumberFormat="1" applyFont="1" applyFill="1" applyBorder="1" applyAlignment="1" applyProtection="1">
      <alignment horizontal="right" vertical="center"/>
    </xf>
    <xf numFmtId="0" fontId="10" fillId="0" borderId="0" xfId="782" applyAlignment="1">
      <alignment horizontal="center" vertical="center"/>
    </xf>
    <xf numFmtId="0" fontId="34" fillId="0" borderId="0" xfId="1011" applyFont="1" applyAlignment="1">
      <alignment horizontal="center" vertical="center"/>
    </xf>
    <xf numFmtId="49" fontId="29" fillId="0" borderId="1" xfId="801" applyNumberFormat="1" applyFont="1" applyFill="1" applyBorder="1" applyAlignment="1" applyProtection="1">
      <alignment horizontal="left" vertical="center" wrapText="1"/>
    </xf>
    <xf numFmtId="49" fontId="29" fillId="0" borderId="1" xfId="761" applyNumberFormat="1" applyFont="1" applyFill="1" applyBorder="1" applyAlignment="1" applyProtection="1">
      <alignment horizontal="left" vertical="center" wrapText="1"/>
    </xf>
    <xf numFmtId="199" fontId="10" fillId="0" borderId="0" xfId="782" applyNumberFormat="1" applyAlignment="1"/>
    <xf numFmtId="0" fontId="10" fillId="0" borderId="0" xfId="782" applyAlignment="1">
      <alignment vertical="center"/>
    </xf>
    <xf numFmtId="0" fontId="28" fillId="0" borderId="0" xfId="782" applyFont="1" applyFill="1" applyAlignment="1" applyProtection="1">
      <alignment horizontal="left" vertical="center"/>
    </xf>
    <xf numFmtId="4" fontId="28" fillId="0" borderId="0" xfId="782" applyNumberFormat="1" applyFont="1" applyFill="1" applyAlignment="1" applyProtection="1">
      <alignment horizontal="right" vertical="center"/>
    </xf>
    <xf numFmtId="204" fontId="33" fillId="0" borderId="0" xfId="782" applyNumberFormat="1" applyFont="1" applyFill="1" applyAlignment="1">
      <alignment vertical="center"/>
    </xf>
    <xf numFmtId="0" fontId="28" fillId="0" borderId="0" xfId="782" applyFont="1" applyFill="1" applyAlignment="1">
      <alignment horizontal="right" vertical="center"/>
    </xf>
    <xf numFmtId="0" fontId="29" fillId="0" borderId="1" xfId="780" applyNumberFormat="1" applyFont="1" applyFill="1" applyBorder="1" applyAlignment="1" applyProtection="1">
      <alignment horizontal="center" vertical="center"/>
    </xf>
    <xf numFmtId="49" fontId="29" fillId="0" borderId="1" xfId="783" applyNumberFormat="1" applyFont="1" applyFill="1" applyBorder="1" applyAlignment="1" applyProtection="1">
      <alignment vertical="center"/>
    </xf>
    <xf numFmtId="0" fontId="34" fillId="0" borderId="0" xfId="1011" applyFont="1">
      <alignment vertical="center"/>
    </xf>
    <xf numFmtId="49" fontId="28" fillId="0" borderId="1" xfId="783" applyNumberFormat="1" applyFont="1" applyFill="1" applyBorder="1" applyAlignment="1" applyProtection="1">
      <alignment vertical="center"/>
    </xf>
    <xf numFmtId="199" fontId="28" fillId="0" borderId="1" xfId="721" applyNumberFormat="1" applyFont="1" applyBorder="1" applyAlignment="1">
      <alignment horizontal="right" vertical="center" wrapText="1"/>
    </xf>
    <xf numFmtId="0" fontId="28" fillId="0" borderId="1" xfId="782" applyFont="1" applyBorder="1" applyAlignment="1"/>
    <xf numFmtId="49" fontId="29" fillId="0" borderId="1" xfId="761" applyNumberFormat="1" applyFont="1" applyFill="1" applyBorder="1" applyAlignment="1" applyProtection="1">
      <alignment vertical="center"/>
    </xf>
    <xf numFmtId="0" fontId="10" fillId="0" borderId="0" xfId="1012">
      <alignment vertical="center"/>
    </xf>
    <xf numFmtId="0" fontId="9" fillId="0" borderId="0" xfId="1012" applyFont="1" applyAlignment="1">
      <alignment horizontal="center" vertical="center" wrapText="1"/>
    </xf>
    <xf numFmtId="0" fontId="10" fillId="0" borderId="0" xfId="1012" applyFill="1">
      <alignment vertical="center"/>
    </xf>
    <xf numFmtId="0" fontId="1" fillId="0" borderId="0" xfId="0" applyFont="1" applyFill="1" applyAlignment="1">
      <alignment vertical="center"/>
    </xf>
    <xf numFmtId="0" fontId="35" fillId="0" borderId="0" xfId="834" applyFont="1" applyAlignment="1">
      <alignment horizontal="center" vertical="center" shrinkToFit="1"/>
    </xf>
    <xf numFmtId="0" fontId="11" fillId="0" borderId="0" xfId="834" applyFont="1" applyAlignment="1">
      <alignment horizontal="center" vertical="center" shrinkToFit="1"/>
    </xf>
    <xf numFmtId="0" fontId="13" fillId="0" borderId="0" xfId="834" applyFont="1" applyBorder="1" applyAlignment="1">
      <alignment horizontal="left" vertical="center" wrapText="1"/>
    </xf>
    <xf numFmtId="0" fontId="13" fillId="0" borderId="0" xfId="0" applyFont="1" applyFill="1" applyAlignment="1">
      <alignment horizontal="right"/>
    </xf>
    <xf numFmtId="0" fontId="29" fillId="0" borderId="1" xfId="1016" applyFont="1" applyBorder="1" applyAlignment="1">
      <alignment horizontal="center" vertical="center"/>
    </xf>
    <xf numFmtId="49" fontId="29" fillId="0" borderId="1" xfId="0" applyNumberFormat="1" applyFont="1" applyFill="1" applyBorder="1" applyAlignment="1" applyProtection="1">
      <alignment vertical="center" wrapText="1"/>
    </xf>
    <xf numFmtId="199" fontId="28" fillId="0" borderId="1" xfId="23" applyNumberFormat="1" applyFont="1" applyBorder="1" applyAlignment="1">
      <alignment horizontal="right" vertical="center" wrapText="1"/>
    </xf>
    <xf numFmtId="0" fontId="28" fillId="0" borderId="1" xfId="511" applyNumberFormat="1" applyFont="1" applyFill="1" applyBorder="1" applyAlignment="1">
      <alignment horizontal="left" vertical="center" wrapText="1"/>
    </xf>
    <xf numFmtId="0" fontId="13" fillId="0" borderId="1" xfId="0" applyFont="1" applyFill="1" applyBorder="1" applyAlignment="1">
      <alignment horizontal="center" vertical="center"/>
    </xf>
    <xf numFmtId="0" fontId="13" fillId="0" borderId="1" xfId="0" applyFont="1" applyFill="1" applyBorder="1" applyAlignment="1">
      <alignment horizontal="left" vertical="center"/>
    </xf>
    <xf numFmtId="0" fontId="12" fillId="0" borderId="1" xfId="0" applyFont="1" applyFill="1" applyBorder="1" applyAlignment="1">
      <alignment horizontal="center" vertical="center"/>
    </xf>
    <xf numFmtId="0" fontId="12" fillId="0" borderId="10" xfId="0" applyFont="1" applyFill="1" applyBorder="1" applyAlignment="1">
      <alignment horizontal="left" vertical="center" wrapText="1"/>
    </xf>
    <xf numFmtId="0" fontId="12" fillId="0" borderId="11" xfId="0" applyFont="1" applyFill="1" applyBorder="1" applyAlignment="1">
      <alignment horizontal="left" vertical="center" wrapText="1"/>
    </xf>
    <xf numFmtId="0" fontId="36" fillId="0" borderId="1" xfId="0" applyFont="1" applyFill="1" applyBorder="1" applyAlignment="1">
      <alignment horizontal="center" vertical="center"/>
    </xf>
    <xf numFmtId="0" fontId="12" fillId="0" borderId="0" xfId="0" applyFont="1" applyFill="1" applyBorder="1" applyAlignment="1">
      <alignment horizontal="left" vertical="center" wrapText="1"/>
    </xf>
    <xf numFmtId="0" fontId="11" fillId="0" borderId="0" xfId="833" applyFont="1" applyAlignment="1">
      <alignment horizontal="center" vertical="center" shrinkToFit="1"/>
    </xf>
    <xf numFmtId="0" fontId="13" fillId="0" borderId="0" xfId="833" applyFont="1" applyAlignment="1">
      <alignment horizontal="left" vertical="center" wrapText="1"/>
    </xf>
    <xf numFmtId="0" fontId="13" fillId="0" borderId="0" xfId="833" applyFont="1" applyFill="1" applyAlignment="1">
      <alignment horizontal="left" vertical="center" wrapText="1"/>
    </xf>
    <xf numFmtId="182" fontId="28" fillId="0" borderId="0" xfId="1014" applyNumberFormat="1" applyFont="1" applyBorder="1" applyAlignment="1">
      <alignment horizontal="right" vertical="center"/>
    </xf>
    <xf numFmtId="0" fontId="29" fillId="0" borderId="1" xfId="1014" applyFont="1" applyBorder="1" applyAlignment="1">
      <alignment horizontal="center" vertical="center"/>
    </xf>
    <xf numFmtId="0" fontId="0" fillId="0" borderId="0" xfId="0" applyFont="1" applyAlignment="1"/>
    <xf numFmtId="199" fontId="29" fillId="0" borderId="1" xfId="1012" applyNumberFormat="1" applyFont="1" applyFill="1" applyBorder="1" applyAlignment="1">
      <alignment horizontal="right" vertical="center" wrapText="1"/>
    </xf>
    <xf numFmtId="199" fontId="28" fillId="0" borderId="1" xfId="1012" applyNumberFormat="1" applyFont="1" applyFill="1" applyBorder="1" applyAlignment="1">
      <alignment horizontal="right" vertical="center" wrapText="1"/>
    </xf>
    <xf numFmtId="201" fontId="29" fillId="0" borderId="1" xfId="1012" applyNumberFormat="1" applyFont="1" applyBorder="1" applyAlignment="1">
      <alignment horizontal="right" vertical="center" wrapText="1"/>
    </xf>
    <xf numFmtId="201" fontId="28" fillId="0" borderId="1" xfId="1012" applyNumberFormat="1" applyFont="1" applyBorder="1" applyAlignment="1">
      <alignment horizontal="right" vertical="center" wrapText="1"/>
    </xf>
    <xf numFmtId="49" fontId="28" fillId="0" borderId="1" xfId="0" applyNumberFormat="1" applyFont="1" applyFill="1" applyBorder="1" applyAlignment="1" applyProtection="1">
      <alignment vertical="center" wrapText="1"/>
    </xf>
    <xf numFmtId="0" fontId="29" fillId="3" borderId="1" xfId="1012" applyFont="1" applyFill="1" applyBorder="1" applyAlignment="1">
      <alignment horizontal="distributed" vertical="center" wrapText="1"/>
    </xf>
    <xf numFmtId="0" fontId="29" fillId="0" borderId="1" xfId="511" applyNumberFormat="1" applyFont="1" applyFill="1" applyBorder="1" applyAlignment="1">
      <alignment horizontal="left" vertical="center" wrapText="1"/>
    </xf>
    <xf numFmtId="0" fontId="28" fillId="0" borderId="1" xfId="511" applyNumberFormat="1" applyFont="1" applyFill="1" applyBorder="1" applyAlignment="1">
      <alignment horizontal="left" vertical="center" wrapText="1" indent="1"/>
    </xf>
    <xf numFmtId="199" fontId="13" fillId="0" borderId="1" xfId="0" applyNumberFormat="1" applyFont="1" applyFill="1" applyBorder="1" applyAlignment="1">
      <alignment horizontal="right" vertical="center" wrapText="1"/>
    </xf>
    <xf numFmtId="0" fontId="29" fillId="3" borderId="1" xfId="1012" applyFont="1" applyFill="1" applyBorder="1" applyAlignment="1">
      <alignment horizontal="left" vertical="center" wrapText="1"/>
    </xf>
    <xf numFmtId="199" fontId="12" fillId="0" borderId="1" xfId="0" applyNumberFormat="1" applyFont="1" applyFill="1" applyBorder="1" applyAlignment="1">
      <alignment horizontal="right" vertical="center" wrapText="1"/>
    </xf>
    <xf numFmtId="41" fontId="0" fillId="0" borderId="0" xfId="0" applyNumberFormat="1" applyAlignment="1"/>
    <xf numFmtId="199" fontId="0" fillId="0" borderId="0" xfId="0" applyNumberFormat="1" applyAlignment="1"/>
    <xf numFmtId="0" fontId="10" fillId="0" borderId="0" xfId="511" applyAlignment="1"/>
    <xf numFmtId="0" fontId="37" fillId="2" borderId="0" xfId="511" applyFont="1" applyFill="1" applyAlignment="1"/>
    <xf numFmtId="0" fontId="38" fillId="2" borderId="0" xfId="833" applyFont="1" applyFill="1" applyAlignment="1">
      <alignment horizontal="center" vertical="center" shrinkToFit="1"/>
    </xf>
    <xf numFmtId="0" fontId="39" fillId="2" borderId="0" xfId="833" applyFont="1" applyFill="1" applyAlignment="1">
      <alignment horizontal="left" vertical="center" wrapText="1"/>
    </xf>
    <xf numFmtId="0" fontId="28" fillId="0" borderId="0" xfId="511" applyFont="1" applyAlignment="1">
      <alignment horizontal="right" vertical="center"/>
    </xf>
    <xf numFmtId="0" fontId="29" fillId="0" borderId="1" xfId="511" applyFont="1" applyFill="1" applyBorder="1" applyAlignment="1">
      <alignment horizontal="center" vertical="center" wrapText="1"/>
    </xf>
    <xf numFmtId="182" fontId="29" fillId="2" borderId="1" xfId="1012" applyNumberFormat="1" applyFont="1" applyFill="1" applyBorder="1" applyAlignment="1">
      <alignment horizontal="center" vertical="center" wrapText="1"/>
    </xf>
    <xf numFmtId="199" fontId="40" fillId="2" borderId="1" xfId="23" applyNumberFormat="1" applyFont="1" applyFill="1" applyBorder="1" applyAlignment="1">
      <alignment horizontal="right" vertical="center" wrapText="1"/>
    </xf>
    <xf numFmtId="49" fontId="28" fillId="2" borderId="1" xfId="0" applyNumberFormat="1" applyFont="1" applyFill="1" applyBorder="1" applyAlignment="1" applyProtection="1">
      <alignment vertical="center" wrapText="1"/>
    </xf>
    <xf numFmtId="0" fontId="32" fillId="2" borderId="1" xfId="0" applyFont="1" applyFill="1" applyBorder="1" applyAlignment="1" applyProtection="1">
      <alignment horizontal="right" vertical="center"/>
      <protection locked="0"/>
    </xf>
    <xf numFmtId="201" fontId="13" fillId="0" borderId="1" xfId="0" applyNumberFormat="1" applyFont="1" applyBorder="1" applyAlignment="1">
      <alignment horizontal="right" vertical="center" wrapText="1"/>
    </xf>
    <xf numFmtId="0" fontId="32" fillId="2" borderId="1" xfId="0" applyNumberFormat="1" applyFont="1" applyFill="1" applyBorder="1" applyAlignment="1" applyProtection="1">
      <alignment horizontal="right" vertical="center"/>
    </xf>
    <xf numFmtId="3" fontId="32" fillId="2" borderId="1" xfId="0" applyNumberFormat="1" applyFont="1" applyFill="1" applyBorder="1" applyAlignment="1" applyProtection="1">
      <alignment horizontal="right" vertical="center" wrapText="1"/>
      <protection locked="0"/>
    </xf>
    <xf numFmtId="4" fontId="41" fillId="2" borderId="1" xfId="1333" applyNumberFormat="1" applyFont="1" applyFill="1" applyBorder="1" applyAlignment="1" applyProtection="1">
      <alignment horizontal="right" vertical="center"/>
    </xf>
    <xf numFmtId="4" fontId="42" fillId="2" borderId="1" xfId="1333" applyNumberFormat="1" applyFont="1" applyFill="1" applyBorder="1" applyAlignment="1" applyProtection="1">
      <alignment horizontal="right" vertical="center"/>
    </xf>
    <xf numFmtId="199" fontId="29" fillId="0" borderId="1" xfId="833" applyNumberFormat="1" applyFont="1" applyFill="1" applyBorder="1" applyAlignment="1">
      <alignment horizontal="right" vertical="center" wrapText="1"/>
    </xf>
    <xf numFmtId="199" fontId="29" fillId="2" borderId="1" xfId="833" applyNumberFormat="1" applyFont="1" applyFill="1" applyBorder="1" applyAlignment="1">
      <alignment horizontal="right" vertical="center" wrapText="1"/>
    </xf>
    <xf numFmtId="199" fontId="28" fillId="0" borderId="1" xfId="833" applyNumberFormat="1" applyFont="1" applyFill="1" applyBorder="1" applyAlignment="1">
      <alignment horizontal="right" vertical="center" wrapText="1"/>
    </xf>
    <xf numFmtId="199" fontId="28" fillId="2" borderId="1" xfId="833" applyNumberFormat="1" applyFont="1" applyFill="1" applyBorder="1" applyAlignment="1">
      <alignment horizontal="right" vertical="center" wrapText="1"/>
    </xf>
    <xf numFmtId="199" fontId="29" fillId="2" borderId="1" xfId="1012" applyNumberFormat="1" applyFont="1" applyFill="1" applyBorder="1" applyAlignment="1">
      <alignment horizontal="right" vertical="center" wrapText="1"/>
    </xf>
    <xf numFmtId="199" fontId="28" fillId="2" borderId="1" xfId="1012" applyNumberFormat="1" applyFont="1" applyFill="1" applyBorder="1" applyAlignment="1">
      <alignment horizontal="right" vertical="center" wrapText="1"/>
    </xf>
    <xf numFmtId="199" fontId="28" fillId="2" borderId="1" xfId="1213" applyNumberFormat="1" applyFont="1" applyFill="1" applyBorder="1" applyAlignment="1">
      <alignment horizontal="right" vertical="center" wrapText="1"/>
    </xf>
    <xf numFmtId="199" fontId="29" fillId="2" borderId="1" xfId="1213" applyNumberFormat="1" applyFont="1" applyFill="1" applyBorder="1" applyAlignment="1">
      <alignment horizontal="right" vertical="center" wrapText="1"/>
    </xf>
    <xf numFmtId="0" fontId="12" fillId="0" borderId="1" xfId="0" applyFont="1" applyBorder="1" applyAlignment="1">
      <alignment horizontal="distributed" vertical="center" wrapText="1"/>
    </xf>
    <xf numFmtId="199" fontId="29" fillId="2" borderId="1" xfId="23" applyNumberFormat="1" applyFont="1" applyFill="1" applyBorder="1" applyAlignment="1">
      <alignment horizontal="right" vertical="center" wrapText="1"/>
    </xf>
    <xf numFmtId="49" fontId="29" fillId="0" borderId="1" xfId="0" applyNumberFormat="1" applyFont="1" applyFill="1" applyBorder="1" applyAlignment="1" applyProtection="1">
      <alignment horizontal="center" vertical="center" wrapText="1"/>
    </xf>
    <xf numFmtId="49" fontId="29" fillId="0" borderId="1" xfId="0" applyNumberFormat="1" applyFont="1" applyFill="1" applyBorder="1" applyAlignment="1" applyProtection="1">
      <alignment horizontal="left" vertical="center" wrapText="1"/>
    </xf>
    <xf numFmtId="199" fontId="29" fillId="0" borderId="1" xfId="0" applyNumberFormat="1" applyFont="1" applyFill="1" applyBorder="1" applyAlignment="1">
      <alignment horizontal="right" vertical="center" wrapText="1"/>
    </xf>
    <xf numFmtId="201" fontId="12" fillId="0" borderId="1" xfId="833" applyNumberFormat="1" applyFont="1" applyFill="1" applyBorder="1" applyAlignment="1">
      <alignment horizontal="right" vertical="center" wrapText="1"/>
    </xf>
    <xf numFmtId="41" fontId="10" fillId="0" borderId="0" xfId="511" applyNumberFormat="1" applyAlignment="1"/>
    <xf numFmtId="199" fontId="10" fillId="0" borderId="0" xfId="511" applyNumberFormat="1" applyAlignment="1"/>
    <xf numFmtId="0" fontId="28" fillId="0" borderId="0" xfId="511" applyFont="1" applyAlignment="1"/>
    <xf numFmtId="0" fontId="10" fillId="0" borderId="0" xfId="511" applyFill="1" applyAlignment="1"/>
    <xf numFmtId="0" fontId="11" fillId="3" borderId="0" xfId="833" applyFont="1" applyFill="1" applyAlignment="1">
      <alignment horizontal="center" vertical="center" shrinkToFit="1"/>
    </xf>
    <xf numFmtId="0" fontId="43" fillId="3" borderId="0" xfId="833" applyFont="1" applyFill="1" applyAlignment="1">
      <alignment vertical="center" shrinkToFit="1"/>
    </xf>
    <xf numFmtId="0" fontId="13" fillId="3" borderId="0" xfId="833" applyFont="1" applyFill="1" applyAlignment="1">
      <alignment horizontal="left" vertical="center" wrapText="1"/>
    </xf>
    <xf numFmtId="0" fontId="28" fillId="3" borderId="0" xfId="511" applyFont="1" applyFill="1" applyAlignment="1">
      <alignment horizontal="right" vertical="center"/>
    </xf>
    <xf numFmtId="182" fontId="10" fillId="3" borderId="0" xfId="1014" applyNumberFormat="1" applyFont="1" applyFill="1" applyBorder="1" applyAlignment="1">
      <alignment vertical="center"/>
    </xf>
    <xf numFmtId="0" fontId="29" fillId="3" borderId="1" xfId="1014" applyFont="1" applyFill="1" applyBorder="1" applyAlignment="1">
      <alignment horizontal="distributed" vertical="center" wrapText="1" indent="3"/>
    </xf>
    <xf numFmtId="0" fontId="10" fillId="3" borderId="0" xfId="511" applyFill="1" applyAlignment="1"/>
    <xf numFmtId="41" fontId="12" fillId="0" borderId="1" xfId="0" applyNumberFormat="1" applyFont="1" applyBorder="1" applyAlignment="1">
      <alignment horizontal="right" vertical="center" wrapText="1"/>
    </xf>
    <xf numFmtId="0" fontId="10" fillId="3" borderId="0" xfId="545" applyFill="1" applyAlignment="1"/>
    <xf numFmtId="41" fontId="28" fillId="0" borderId="1" xfId="1012" applyNumberFormat="1" applyFont="1" applyBorder="1" applyAlignment="1">
      <alignment horizontal="right" vertical="center" wrapText="1"/>
    </xf>
    <xf numFmtId="41" fontId="29" fillId="0" borderId="1" xfId="1012" applyNumberFormat="1" applyFont="1" applyBorder="1" applyAlignment="1">
      <alignment horizontal="right" vertical="center" wrapText="1"/>
    </xf>
    <xf numFmtId="0" fontId="28" fillId="0" borderId="1" xfId="738" applyNumberFormat="1" applyFont="1" applyFill="1" applyBorder="1" applyAlignment="1">
      <alignment horizontal="left" vertical="center" wrapText="1"/>
    </xf>
    <xf numFmtId="0" fontId="29" fillId="0" borderId="1" xfId="1014" applyFont="1" applyFill="1" applyBorder="1" applyAlignment="1">
      <alignment horizontal="left" vertical="center" wrapText="1"/>
    </xf>
    <xf numFmtId="0" fontId="28" fillId="0" borderId="1" xfId="738" applyNumberFormat="1" applyFont="1" applyFill="1" applyBorder="1" applyAlignment="1">
      <alignment horizontal="left" vertical="center" wrapText="1" indent="2"/>
    </xf>
    <xf numFmtId="201" fontId="12" fillId="0" borderId="1" xfId="0" applyNumberFormat="1" applyFont="1" applyBorder="1" applyAlignment="1">
      <alignment horizontal="right" vertical="center" wrapText="1"/>
    </xf>
    <xf numFmtId="0" fontId="28" fillId="0" borderId="1" xfId="738" applyNumberFormat="1" applyFont="1" applyFill="1" applyBorder="1" applyAlignment="1">
      <alignment horizontal="left" vertical="center" wrapText="1" indent="1"/>
    </xf>
    <xf numFmtId="41" fontId="28" fillId="0" borderId="1" xfId="1012" applyNumberFormat="1" applyFont="1" applyFill="1" applyBorder="1" applyAlignment="1">
      <alignment horizontal="right" vertical="center" wrapText="1"/>
    </xf>
    <xf numFmtId="0" fontId="29" fillId="0" borderId="1" xfId="738" applyNumberFormat="1" applyFont="1" applyFill="1" applyBorder="1" applyAlignment="1">
      <alignment horizontal="left" vertical="center" wrapText="1"/>
    </xf>
    <xf numFmtId="41" fontId="29" fillId="0" borderId="1" xfId="1012" applyNumberFormat="1" applyFont="1" applyFill="1" applyBorder="1" applyAlignment="1">
      <alignment horizontal="right" vertical="center" wrapText="1"/>
    </xf>
    <xf numFmtId="41" fontId="29" fillId="3" borderId="1" xfId="1012" applyNumberFormat="1" applyFont="1" applyFill="1" applyBorder="1" applyAlignment="1">
      <alignment horizontal="right" vertical="center" wrapText="1"/>
    </xf>
    <xf numFmtId="41" fontId="10" fillId="0" borderId="0" xfId="511" applyNumberFormat="1" applyFill="1" applyAlignment="1"/>
    <xf numFmtId="0" fontId="11" fillId="0" borderId="0" xfId="833" applyFont="1" applyFill="1" applyAlignment="1">
      <alignment horizontal="center" vertical="center" shrinkToFit="1"/>
    </xf>
    <xf numFmtId="191" fontId="28" fillId="0" borderId="0" xfId="745" applyNumberFormat="1" applyFont="1" applyFill="1" applyBorder="1" applyAlignment="1" applyProtection="1">
      <alignment horizontal="left" vertical="center"/>
    </xf>
    <xf numFmtId="0" fontId="28" fillId="0" borderId="0" xfId="511" applyFont="1" applyFill="1" applyBorder="1" applyAlignment="1">
      <alignment vertical="center"/>
    </xf>
    <xf numFmtId="0" fontId="28" fillId="0" borderId="0" xfId="511" applyFont="1" applyFill="1" applyAlignment="1">
      <alignment vertical="center"/>
    </xf>
    <xf numFmtId="191" fontId="31" fillId="0" borderId="0" xfId="745" applyNumberFormat="1" applyFont="1" applyFill="1" applyBorder="1" applyAlignment="1" applyProtection="1">
      <alignment horizontal="right" vertical="center"/>
    </xf>
    <xf numFmtId="41" fontId="29" fillId="0" borderId="1" xfId="1213" applyNumberFormat="1" applyFont="1" applyFill="1" applyBorder="1" applyAlignment="1">
      <alignment horizontal="right" vertical="center" wrapText="1"/>
    </xf>
    <xf numFmtId="0" fontId="44" fillId="3" borderId="0" xfId="1011" applyFont="1" applyFill="1">
      <alignment vertical="center"/>
    </xf>
    <xf numFmtId="41" fontId="28" fillId="0" borderId="1" xfId="1213" applyNumberFormat="1" applyFont="1" applyFill="1" applyBorder="1" applyAlignment="1">
      <alignment horizontal="right" vertical="center" wrapText="1"/>
    </xf>
    <xf numFmtId="41" fontId="45" fillId="0" borderId="1" xfId="0" applyNumberFormat="1" applyFont="1" applyFill="1" applyBorder="1" applyAlignment="1">
      <alignment horizontal="right" vertical="center" wrapText="1"/>
    </xf>
    <xf numFmtId="41" fontId="32" fillId="0" borderId="1" xfId="0" applyNumberFormat="1" applyFont="1" applyFill="1" applyBorder="1" applyAlignment="1">
      <alignment horizontal="right" vertical="center" wrapText="1"/>
    </xf>
    <xf numFmtId="41" fontId="28" fillId="0" borderId="1" xfId="0" applyNumberFormat="1" applyFont="1" applyFill="1" applyBorder="1" applyAlignment="1" applyProtection="1">
      <alignment horizontal="right" vertical="center" wrapText="1"/>
    </xf>
    <xf numFmtId="41" fontId="13" fillId="0" borderId="1" xfId="0" applyNumberFormat="1" applyFont="1" applyFill="1" applyBorder="1" applyAlignment="1">
      <alignment horizontal="right" vertical="center" wrapText="1"/>
    </xf>
    <xf numFmtId="41" fontId="28" fillId="0" borderId="1" xfId="833" applyNumberFormat="1" applyFont="1" applyFill="1" applyBorder="1" applyAlignment="1">
      <alignment horizontal="right" vertical="center" wrapText="1"/>
    </xf>
    <xf numFmtId="41" fontId="29" fillId="0" borderId="1" xfId="0" applyNumberFormat="1" applyFont="1" applyFill="1" applyBorder="1" applyAlignment="1" applyProtection="1">
      <alignment horizontal="right" vertical="center" wrapText="1"/>
    </xf>
    <xf numFmtId="41" fontId="29" fillId="0" borderId="1" xfId="833" applyNumberFormat="1" applyFont="1" applyFill="1" applyBorder="1" applyAlignment="1">
      <alignment horizontal="right" vertical="center" wrapText="1"/>
    </xf>
    <xf numFmtId="49" fontId="28" fillId="0" borderId="1" xfId="0" applyNumberFormat="1" applyFont="1" applyFill="1" applyBorder="1" applyAlignment="1" applyProtection="1">
      <alignment horizontal="center" vertical="center" wrapText="1"/>
    </xf>
    <xf numFmtId="0" fontId="46" fillId="0" borderId="0" xfId="0" applyFont="1" applyAlignment="1"/>
    <xf numFmtId="0" fontId="0" fillId="0" borderId="0" xfId="0" applyFill="1" applyAlignment="1"/>
    <xf numFmtId="0" fontId="47" fillId="0" borderId="0" xfId="761" applyFont="1" applyFill="1" applyAlignment="1">
      <alignment horizontal="center" vertical="center"/>
    </xf>
    <xf numFmtId="0" fontId="46" fillId="0" borderId="0" xfId="0" applyFont="1" applyFill="1" applyAlignment="1"/>
    <xf numFmtId="0" fontId="13" fillId="0" borderId="0" xfId="761" applyFont="1" applyFill="1" applyAlignment="1">
      <alignment horizontal="left" vertical="center"/>
    </xf>
    <xf numFmtId="0" fontId="13" fillId="0" borderId="0" xfId="0" applyFont="1" applyFill="1" applyAlignment="1">
      <alignment vertical="center"/>
    </xf>
    <xf numFmtId="0" fontId="13" fillId="0" borderId="0" xfId="761" applyFont="1" applyFill="1" applyAlignment="1">
      <alignment horizontal="right" vertical="center"/>
    </xf>
    <xf numFmtId="182" fontId="29" fillId="0" borderId="1" xfId="1012" applyNumberFormat="1" applyFont="1" applyFill="1" applyBorder="1" applyAlignment="1">
      <alignment horizontal="center" vertical="center" wrapText="1"/>
    </xf>
    <xf numFmtId="199" fontId="10" fillId="0" borderId="0" xfId="511" applyNumberFormat="1" applyFont="1" applyFill="1" applyAlignment="1">
      <alignment horizontal="center" vertical="center" wrapText="1"/>
    </xf>
    <xf numFmtId="0" fontId="13" fillId="0" borderId="1" xfId="0" applyFont="1" applyFill="1" applyBorder="1" applyAlignment="1">
      <alignment horizontal="left" vertical="center" wrapText="1"/>
    </xf>
    <xf numFmtId="199" fontId="28" fillId="0" borderId="12" xfId="0" applyNumberFormat="1" applyFont="1" applyFill="1" applyBorder="1" applyAlignment="1">
      <alignment horizontal="center" vertical="center" wrapText="1"/>
    </xf>
    <xf numFmtId="199" fontId="28" fillId="0" borderId="13" xfId="0" applyNumberFormat="1" applyFont="1" applyFill="1" applyBorder="1" applyAlignment="1">
      <alignment horizontal="center" vertical="center" wrapText="1"/>
    </xf>
    <xf numFmtId="199" fontId="28" fillId="0" borderId="14" xfId="0" applyNumberFormat="1" applyFont="1" applyFill="1" applyBorder="1" applyAlignment="1">
      <alignment horizontal="center" vertical="center" wrapText="1"/>
    </xf>
    <xf numFmtId="0" fontId="34" fillId="0" borderId="0" xfId="1011" applyFont="1" applyFill="1" applyAlignment="1">
      <alignment horizontal="center" vertical="center"/>
    </xf>
    <xf numFmtId="199" fontId="28" fillId="0" borderId="15" xfId="0" applyNumberFormat="1" applyFont="1" applyFill="1" applyBorder="1" applyAlignment="1">
      <alignment horizontal="center" vertical="center" wrapText="1"/>
    </xf>
    <xf numFmtId="199" fontId="28" fillId="0" borderId="0" xfId="0" applyNumberFormat="1" applyFont="1" applyFill="1" applyAlignment="1">
      <alignment horizontal="center" vertical="center" wrapText="1"/>
    </xf>
    <xf numFmtId="199" fontId="28" fillId="0" borderId="16" xfId="0" applyNumberFormat="1" applyFont="1" applyFill="1" applyBorder="1" applyAlignment="1">
      <alignment horizontal="center" vertical="center" wrapText="1"/>
    </xf>
    <xf numFmtId="0" fontId="13" fillId="0" borderId="1" xfId="0" applyFont="1" applyBorder="1" applyAlignment="1">
      <alignment horizontal="left" vertical="center" wrapText="1"/>
    </xf>
    <xf numFmtId="0" fontId="34" fillId="3" borderId="0" xfId="1011" applyFont="1" applyFill="1" applyAlignment="1">
      <alignment horizontal="center" vertical="center"/>
    </xf>
    <xf numFmtId="0" fontId="12" fillId="0" borderId="1" xfId="0" applyFont="1" applyFill="1" applyBorder="1" applyAlignment="1">
      <alignment horizontal="center" vertical="center" wrapText="1"/>
    </xf>
    <xf numFmtId="199" fontId="28" fillId="0" borderId="17" xfId="0" applyNumberFormat="1" applyFont="1" applyFill="1" applyBorder="1" applyAlignment="1">
      <alignment horizontal="center" vertical="center" wrapText="1"/>
    </xf>
    <xf numFmtId="199" fontId="28" fillId="0" borderId="18" xfId="0" applyNumberFormat="1" applyFont="1" applyFill="1" applyBorder="1" applyAlignment="1">
      <alignment horizontal="center" vertical="center" wrapText="1"/>
    </xf>
    <xf numFmtId="199" fontId="28" fillId="0" borderId="19" xfId="0" applyNumberFormat="1" applyFont="1" applyFill="1" applyBorder="1" applyAlignment="1">
      <alignment horizontal="center" vertical="center" wrapText="1"/>
    </xf>
    <xf numFmtId="0" fontId="0" fillId="0" borderId="0" xfId="0" applyFill="1" applyAlignment="1">
      <alignment horizontal="left" wrapText="1"/>
    </xf>
    <xf numFmtId="0" fontId="0" fillId="0" borderId="16" xfId="0" applyFill="1" applyBorder="1" applyAlignment="1">
      <alignment horizontal="left" wrapText="1"/>
    </xf>
    <xf numFmtId="0" fontId="10" fillId="0" borderId="0" xfId="1012" applyProtection="1">
      <alignment vertical="center"/>
    </xf>
    <xf numFmtId="0" fontId="34" fillId="0" borderId="0" xfId="1012" applyFont="1" applyProtection="1">
      <alignment vertical="center"/>
    </xf>
    <xf numFmtId="0" fontId="48" fillId="0" borderId="0" xfId="1012" applyFont="1" applyAlignment="1" applyProtection="1">
      <alignment horizontal="center" vertical="center"/>
    </xf>
    <xf numFmtId="0" fontId="48" fillId="0" borderId="0" xfId="1012" applyFont="1" applyProtection="1">
      <alignment vertical="center"/>
    </xf>
    <xf numFmtId="0" fontId="10" fillId="3" borderId="0" xfId="1012" applyFill="1" applyProtection="1">
      <alignment vertical="center"/>
    </xf>
    <xf numFmtId="182" fontId="10" fillId="0" borderId="0" xfId="1012" applyNumberFormat="1" applyProtection="1">
      <alignment vertical="center"/>
    </xf>
    <xf numFmtId="199" fontId="10" fillId="0" borderId="0" xfId="511" applyNumberFormat="1" applyAlignment="1" applyProtection="1"/>
    <xf numFmtId="0" fontId="10" fillId="0" borderId="0" xfId="1012" applyFill="1" applyProtection="1">
      <alignment vertical="center"/>
    </xf>
    <xf numFmtId="0" fontId="2" fillId="0" borderId="0" xfId="1012" applyFont="1" applyFill="1" applyAlignment="1" applyProtection="1">
      <alignment horizontal="center" vertical="center"/>
    </xf>
    <xf numFmtId="199" fontId="10" fillId="0" borderId="0" xfId="511" applyNumberFormat="1" applyFill="1" applyAlignment="1" applyProtection="1"/>
    <xf numFmtId="0" fontId="34" fillId="0" borderId="0" xfId="1012" applyFont="1" applyFill="1" applyProtection="1">
      <alignment vertical="center"/>
    </xf>
    <xf numFmtId="0" fontId="28" fillId="0" borderId="0" xfId="1012" applyFont="1" applyFill="1" applyProtection="1">
      <alignment vertical="center"/>
    </xf>
    <xf numFmtId="182" fontId="28" fillId="0" borderId="0" xfId="1012" applyNumberFormat="1" applyFont="1" applyFill="1" applyBorder="1" applyAlignment="1" applyProtection="1">
      <alignment horizontal="right" vertical="center"/>
    </xf>
    <xf numFmtId="199" fontId="34" fillId="0" borderId="0" xfId="511" applyNumberFormat="1" applyFont="1" applyFill="1" applyAlignment="1" applyProtection="1"/>
    <xf numFmtId="182" fontId="29" fillId="0" borderId="10" xfId="1012" applyNumberFormat="1" applyFont="1" applyFill="1" applyBorder="1" applyAlignment="1" applyProtection="1">
      <alignment horizontal="center" vertical="center" wrapText="1"/>
    </xf>
    <xf numFmtId="0" fontId="29" fillId="0" borderId="1" xfId="1012" applyFont="1" applyFill="1" applyBorder="1" applyAlignment="1" applyProtection="1">
      <alignment horizontal="distributed" vertical="center" wrapText="1" indent="3"/>
    </xf>
    <xf numFmtId="182" fontId="29" fillId="0" borderId="1" xfId="1012" applyNumberFormat="1" applyFont="1" applyFill="1" applyBorder="1" applyAlignment="1" applyProtection="1">
      <alignment horizontal="center" vertical="center" wrapText="1"/>
    </xf>
    <xf numFmtId="0" fontId="48" fillId="0" borderId="0" xfId="1012" applyFont="1" applyFill="1" applyAlignment="1" applyProtection="1">
      <alignment horizontal="center" vertical="center" wrapText="1"/>
    </xf>
    <xf numFmtId="0" fontId="48" fillId="0" borderId="0" xfId="1012" applyFont="1" applyFill="1" applyAlignment="1" applyProtection="1">
      <alignment horizontal="center" vertical="center"/>
    </xf>
    <xf numFmtId="0" fontId="12" fillId="2" borderId="20" xfId="0" applyFont="1" applyFill="1" applyBorder="1" applyAlignment="1" applyProtection="1">
      <alignment horizontal="left" vertical="center"/>
    </xf>
    <xf numFmtId="49" fontId="12" fillId="2" borderId="1" xfId="0" applyNumberFormat="1" applyFont="1" applyFill="1" applyBorder="1" applyAlignment="1" applyProtection="1">
      <alignment horizontal="left" vertical="center" wrapText="1"/>
    </xf>
    <xf numFmtId="3" fontId="12" fillId="2" borderId="1" xfId="0" applyNumberFormat="1" applyFont="1" applyFill="1" applyBorder="1" applyAlignment="1" applyProtection="1">
      <alignment horizontal="right" vertical="center"/>
    </xf>
    <xf numFmtId="201" fontId="29" fillId="0" borderId="1" xfId="32" applyNumberFormat="1" applyFont="1" applyFill="1" applyBorder="1" applyAlignment="1" applyProtection="1">
      <alignment horizontal="right" vertical="center" wrapText="1" shrinkToFit="1"/>
    </xf>
    <xf numFmtId="0" fontId="34" fillId="0" borderId="0" xfId="1011" applyFont="1" applyFill="1" applyProtection="1">
      <alignment vertical="center"/>
    </xf>
    <xf numFmtId="49" fontId="13" fillId="2" borderId="1" xfId="0" applyNumberFormat="1" applyFont="1" applyFill="1" applyBorder="1" applyAlignment="1" applyProtection="1">
      <alignment horizontal="left" vertical="center" wrapText="1"/>
    </xf>
    <xf numFmtId="0" fontId="13" fillId="2" borderId="20" xfId="0" applyFont="1" applyFill="1" applyBorder="1" applyAlignment="1" applyProtection="1">
      <alignment horizontal="left" vertical="center"/>
    </xf>
    <xf numFmtId="3" fontId="13" fillId="2" borderId="1" xfId="0" applyNumberFormat="1" applyFont="1" applyFill="1" applyBorder="1" applyAlignment="1" applyProtection="1">
      <alignment horizontal="right" vertical="center"/>
      <protection locked="0"/>
    </xf>
    <xf numFmtId="201" fontId="28" fillId="0" borderId="1" xfId="32" applyNumberFormat="1" applyFont="1" applyFill="1" applyBorder="1" applyAlignment="1" applyProtection="1">
      <alignment horizontal="right" vertical="center" wrapText="1" shrinkToFit="1"/>
      <protection locked="0"/>
    </xf>
    <xf numFmtId="3" fontId="13" fillId="2" borderId="1" xfId="0" applyNumberFormat="1" applyFont="1" applyFill="1" applyBorder="1" applyAlignment="1" applyProtection="1">
      <alignment horizontal="right" vertical="center"/>
    </xf>
    <xf numFmtId="3" fontId="12" fillId="2" borderId="1" xfId="0" applyNumberFormat="1" applyFont="1" applyFill="1" applyBorder="1" applyAlignment="1" applyProtection="1">
      <alignment horizontal="right" vertical="center"/>
      <protection locked="0"/>
    </xf>
    <xf numFmtId="201" fontId="29" fillId="0" borderId="1" xfId="32" applyNumberFormat="1" applyFont="1" applyFill="1" applyBorder="1" applyAlignment="1" applyProtection="1">
      <alignment horizontal="right" vertical="center" wrapText="1" shrinkToFit="1"/>
      <protection locked="0"/>
    </xf>
    <xf numFmtId="201" fontId="28" fillId="0" borderId="1" xfId="32" applyNumberFormat="1" applyFont="1" applyFill="1" applyBorder="1" applyAlignment="1" applyProtection="1">
      <alignment horizontal="right" vertical="center" wrapText="1" shrinkToFit="1"/>
    </xf>
    <xf numFmtId="49" fontId="12" fillId="2" borderId="20" xfId="0" applyNumberFormat="1" applyFont="1" applyFill="1" applyBorder="1" applyAlignment="1" applyProtection="1">
      <alignment horizontal="left" vertical="center" wrapText="1"/>
    </xf>
    <xf numFmtId="49" fontId="13" fillId="2" borderId="20" xfId="0" applyNumberFormat="1" applyFont="1" applyFill="1" applyBorder="1" applyAlignment="1" applyProtection="1">
      <alignment horizontal="left" vertical="center" wrapText="1"/>
    </xf>
    <xf numFmtId="49" fontId="49" fillId="2" borderId="20" xfId="0" applyNumberFormat="1" applyFont="1" applyFill="1" applyBorder="1" applyAlignment="1" applyProtection="1">
      <alignment horizontal="distributed" vertical="center"/>
    </xf>
    <xf numFmtId="49" fontId="49" fillId="2" borderId="1" xfId="0" applyNumberFormat="1" applyFont="1" applyFill="1" applyBorder="1" applyAlignment="1" applyProtection="1">
      <alignment horizontal="distributed" vertical="center" wrapText="1"/>
    </xf>
    <xf numFmtId="49" fontId="29" fillId="0" borderId="10" xfId="1012" applyNumberFormat="1" applyFont="1" applyFill="1" applyBorder="1" applyAlignment="1" applyProtection="1">
      <alignment horizontal="left" vertical="center"/>
    </xf>
    <xf numFmtId="0" fontId="29" fillId="0" borderId="1" xfId="1012" applyFont="1" applyFill="1" applyBorder="1" applyAlignment="1" applyProtection="1">
      <alignment horizontal="left" vertical="center" wrapText="1"/>
    </xf>
    <xf numFmtId="0" fontId="28" fillId="0" borderId="1" xfId="1012" applyFont="1" applyFill="1" applyBorder="1" applyAlignment="1" applyProtection="1">
      <alignment horizontal="left" vertical="center" wrapText="1"/>
    </xf>
    <xf numFmtId="49" fontId="28" fillId="0" borderId="10" xfId="1012" applyNumberFormat="1" applyFont="1" applyFill="1" applyBorder="1" applyAlignment="1" applyProtection="1">
      <alignment horizontal="left" vertical="center"/>
    </xf>
    <xf numFmtId="49" fontId="28" fillId="0" borderId="10" xfId="1012" applyNumberFormat="1" applyFont="1" applyBorder="1" applyAlignment="1" applyProtection="1">
      <alignment horizontal="left" vertical="center"/>
    </xf>
    <xf numFmtId="0" fontId="28" fillId="3" borderId="1" xfId="1012" applyFont="1" applyFill="1" applyBorder="1" applyAlignment="1" applyProtection="1">
      <alignment horizontal="left" vertical="center" wrapText="1"/>
    </xf>
    <xf numFmtId="0" fontId="28" fillId="0" borderId="1" xfId="1011" applyFont="1" applyFill="1" applyBorder="1" applyAlignment="1" applyProtection="1">
      <alignment horizontal="left" vertical="center" wrapText="1"/>
    </xf>
    <xf numFmtId="0" fontId="29" fillId="0" borderId="1" xfId="1011" applyFont="1" applyFill="1" applyBorder="1" applyAlignment="1" applyProtection="1">
      <alignment horizontal="left" vertical="center" wrapText="1"/>
    </xf>
    <xf numFmtId="49" fontId="29" fillId="0" borderId="10" xfId="1012" applyNumberFormat="1" applyFont="1" applyFill="1" applyBorder="1" applyAlignment="1" applyProtection="1">
      <alignment horizontal="distributed" vertical="center" indent="1"/>
    </xf>
    <xf numFmtId="0" fontId="29" fillId="0" borderId="1" xfId="1012" applyFont="1" applyFill="1" applyBorder="1" applyAlignment="1" applyProtection="1">
      <alignment horizontal="distributed" vertical="center" wrapText="1" indent="1"/>
    </xf>
    <xf numFmtId="199" fontId="10" fillId="3" borderId="0" xfId="1012" applyNumberFormat="1" applyFill="1" applyProtection="1">
      <alignment vertical="center"/>
    </xf>
    <xf numFmtId="0" fontId="34" fillId="0" borderId="0" xfId="1012" applyFont="1">
      <alignment vertical="center"/>
    </xf>
    <xf numFmtId="0" fontId="48" fillId="0" borderId="0" xfId="1012" applyFont="1" applyAlignment="1">
      <alignment horizontal="center" vertical="center"/>
    </xf>
    <xf numFmtId="182" fontId="10" fillId="0" borderId="0" xfId="1012" applyNumberFormat="1">
      <alignment vertical="center"/>
    </xf>
    <xf numFmtId="0" fontId="2" fillId="0" borderId="0" xfId="1012" applyFont="1" applyFill="1" applyAlignment="1">
      <alignment horizontal="center" vertical="center"/>
    </xf>
    <xf numFmtId="0" fontId="34" fillId="0" borderId="0" xfId="1012" applyFont="1" applyFill="1">
      <alignment vertical="center"/>
    </xf>
    <xf numFmtId="0" fontId="28" fillId="0" borderId="0" xfId="1012" applyFont="1" applyFill="1">
      <alignment vertical="center"/>
    </xf>
    <xf numFmtId="0" fontId="50" fillId="0" borderId="0" xfId="1012" applyFont="1" applyFill="1">
      <alignment vertical="center"/>
    </xf>
    <xf numFmtId="182" fontId="28" fillId="0" borderId="0" xfId="1012" applyNumberFormat="1" applyFont="1" applyFill="1" applyAlignment="1">
      <alignment horizontal="right" vertical="center"/>
    </xf>
    <xf numFmtId="182" fontId="29" fillId="0" borderId="10" xfId="1012" applyNumberFormat="1" applyFont="1" applyFill="1" applyBorder="1" applyAlignment="1">
      <alignment horizontal="center" vertical="center" wrapText="1"/>
    </xf>
    <xf numFmtId="0" fontId="29" fillId="0" borderId="1" xfId="1012" applyFont="1" applyFill="1" applyBorder="1" applyAlignment="1">
      <alignment horizontal="distributed" vertical="center" wrapText="1" indent="3"/>
    </xf>
    <xf numFmtId="0" fontId="51" fillId="0" borderId="0" xfId="1010" applyFont="1" applyFill="1" applyAlignment="1">
      <alignment vertical="center" wrapText="1"/>
    </xf>
    <xf numFmtId="0" fontId="34" fillId="0" borderId="0" xfId="1011" applyFont="1" applyFill="1">
      <alignment vertical="center"/>
    </xf>
    <xf numFmtId="201" fontId="28" fillId="0" borderId="1" xfId="32" applyNumberFormat="1" applyFont="1" applyFill="1" applyBorder="1" applyAlignment="1" applyProtection="1">
      <alignment horizontal="right" vertical="center" wrapText="1"/>
      <protection locked="0"/>
    </xf>
    <xf numFmtId="0" fontId="28" fillId="2" borderId="20" xfId="0" applyFont="1" applyFill="1" applyBorder="1" applyAlignment="1" applyProtection="1">
      <alignment vertical="center"/>
    </xf>
    <xf numFmtId="49" fontId="29" fillId="2" borderId="1" xfId="0" applyNumberFormat="1" applyFont="1" applyFill="1" applyBorder="1" applyAlignment="1" applyProtection="1">
      <alignment vertical="center" wrapText="1"/>
    </xf>
    <xf numFmtId="0" fontId="29" fillId="0" borderId="10" xfId="1012" applyFont="1" applyFill="1" applyBorder="1" applyAlignment="1">
      <alignment horizontal="left" vertical="center"/>
    </xf>
    <xf numFmtId="0" fontId="29" fillId="0" borderId="1" xfId="1011" applyFont="1" applyFill="1" applyBorder="1" applyAlignment="1">
      <alignment horizontal="left" vertical="center"/>
    </xf>
    <xf numFmtId="181" fontId="29" fillId="0" borderId="1" xfId="23" applyNumberFormat="1" applyFont="1" applyFill="1" applyBorder="1" applyAlignment="1">
      <alignment horizontal="right" vertical="center" wrapText="1"/>
    </xf>
    <xf numFmtId="0" fontId="28" fillId="0" borderId="10" xfId="1012" applyFont="1" applyFill="1" applyBorder="1" applyAlignment="1">
      <alignment horizontal="left" vertical="center"/>
    </xf>
    <xf numFmtId="0" fontId="28" fillId="0" borderId="1" xfId="1012" applyFont="1" applyFill="1" applyBorder="1" applyAlignment="1">
      <alignment horizontal="left" vertical="center"/>
    </xf>
    <xf numFmtId="181" fontId="28" fillId="0" borderId="1" xfId="23" applyNumberFormat="1" applyFont="1" applyFill="1" applyBorder="1" applyAlignment="1">
      <alignment horizontal="right" vertical="center" wrapText="1"/>
    </xf>
    <xf numFmtId="199" fontId="28" fillId="0" borderId="1" xfId="23" applyNumberFormat="1" applyFont="1" applyFill="1" applyBorder="1" applyAlignment="1" applyProtection="1">
      <alignment horizontal="right" vertical="center" wrapText="1"/>
      <protection locked="0"/>
    </xf>
    <xf numFmtId="0" fontId="28" fillId="0" borderId="10" xfId="1012" applyFont="1" applyBorder="1" applyAlignment="1">
      <alignment horizontal="left" vertical="center"/>
    </xf>
    <xf numFmtId="0" fontId="28" fillId="3" borderId="1" xfId="1012" applyFont="1" applyFill="1" applyBorder="1" applyAlignment="1">
      <alignment horizontal="left" vertical="center"/>
    </xf>
    <xf numFmtId="181" fontId="28" fillId="3" borderId="1" xfId="23" applyNumberFormat="1" applyFont="1" applyFill="1" applyBorder="1" applyAlignment="1">
      <alignment horizontal="right" vertical="center" wrapText="1"/>
    </xf>
    <xf numFmtId="182" fontId="28" fillId="3" borderId="1" xfId="1012" applyNumberFormat="1" applyFont="1" applyFill="1" applyBorder="1" applyAlignment="1">
      <alignment horizontal="right" vertical="center" wrapText="1"/>
    </xf>
    <xf numFmtId="0" fontId="28" fillId="0" borderId="10" xfId="1012" applyFont="1" applyFill="1" applyBorder="1">
      <alignment vertical="center"/>
    </xf>
    <xf numFmtId="0" fontId="29" fillId="0" borderId="1" xfId="1012" applyFont="1" applyFill="1" applyBorder="1" applyAlignment="1">
      <alignment horizontal="distributed" vertical="center" indent="1"/>
    </xf>
    <xf numFmtId="182" fontId="10" fillId="0" borderId="0" xfId="1012" applyNumberFormat="1" applyFill="1" applyProtection="1">
      <alignment vertical="center"/>
    </xf>
    <xf numFmtId="49" fontId="12" fillId="0" borderId="10" xfId="997" applyNumberFormat="1" applyFont="1" applyFill="1" applyBorder="1" applyAlignment="1" applyProtection="1">
      <alignment horizontal="left" vertical="center"/>
    </xf>
    <xf numFmtId="3" fontId="29" fillId="0" borderId="1" xfId="0" applyNumberFormat="1" applyFont="1" applyFill="1" applyBorder="1" applyAlignment="1" applyProtection="1">
      <alignment horizontal="right" vertical="center"/>
    </xf>
    <xf numFmtId="0" fontId="29" fillId="3" borderId="1" xfId="1012" applyFont="1" applyFill="1" applyBorder="1" applyAlignment="1" applyProtection="1">
      <alignment horizontal="left" vertical="center" wrapText="1"/>
    </xf>
    <xf numFmtId="49" fontId="13" fillId="0" borderId="10" xfId="997" applyNumberFormat="1" applyFont="1" applyBorder="1" applyAlignment="1" applyProtection="1">
      <alignment horizontal="left" vertical="center"/>
    </xf>
    <xf numFmtId="3" fontId="28" fillId="0" borderId="1" xfId="0" applyNumberFormat="1" applyFont="1" applyFill="1" applyBorder="1" applyAlignment="1" applyProtection="1">
      <alignment horizontal="right" vertical="center"/>
    </xf>
    <xf numFmtId="3" fontId="28" fillId="0" borderId="1" xfId="0" applyNumberFormat="1" applyFont="1" applyFill="1" applyBorder="1" applyAlignment="1" applyProtection="1">
      <alignment horizontal="right" vertical="center"/>
      <protection locked="0"/>
    </xf>
    <xf numFmtId="3" fontId="28" fillId="3" borderId="1" xfId="0" applyNumberFormat="1" applyFont="1" applyFill="1" applyBorder="1" applyAlignment="1" applyProtection="1">
      <alignment horizontal="right" vertical="center"/>
    </xf>
    <xf numFmtId="3" fontId="28" fillId="3" borderId="1" xfId="0" applyNumberFormat="1" applyFont="1" applyFill="1" applyBorder="1" applyAlignment="1" applyProtection="1">
      <alignment horizontal="right" vertical="center"/>
      <protection locked="0"/>
    </xf>
    <xf numFmtId="49" fontId="13" fillId="0" borderId="10" xfId="997" applyNumberFormat="1" applyFont="1" applyFill="1" applyBorder="1" applyAlignment="1" applyProtection="1">
      <alignment horizontal="left" vertical="center"/>
    </xf>
    <xf numFmtId="3" fontId="29" fillId="0" borderId="1" xfId="0" applyNumberFormat="1" applyFont="1" applyFill="1" applyBorder="1" applyAlignment="1" applyProtection="1">
      <alignment horizontal="right" vertical="center"/>
      <protection locked="0"/>
    </xf>
    <xf numFmtId="0" fontId="10" fillId="0" borderId="10" xfId="1012" applyFill="1" applyBorder="1" applyAlignment="1" applyProtection="1">
      <alignment horizontal="left" vertical="center"/>
    </xf>
    <xf numFmtId="3" fontId="10" fillId="0" borderId="0" xfId="1012" applyNumberFormat="1" applyFill="1" applyProtection="1">
      <alignment vertical="center"/>
    </xf>
    <xf numFmtId="0" fontId="29" fillId="0" borderId="10" xfId="1012" applyFont="1" applyFill="1" applyBorder="1" applyAlignment="1" applyProtection="1">
      <alignment horizontal="left" vertical="center"/>
    </xf>
    <xf numFmtId="0" fontId="29" fillId="0" borderId="1" xfId="1011" applyFont="1" applyFill="1" applyBorder="1" applyAlignment="1" applyProtection="1">
      <alignment horizontal="left" vertical="center"/>
    </xf>
    <xf numFmtId="0" fontId="29" fillId="3" borderId="1" xfId="1011" applyFont="1" applyFill="1" applyBorder="1" applyAlignment="1" applyProtection="1">
      <alignment horizontal="left" vertical="center"/>
    </xf>
    <xf numFmtId="0" fontId="28" fillId="0" borderId="10" xfId="1012" applyFont="1" applyFill="1" applyBorder="1" applyAlignment="1" applyProtection="1">
      <alignment horizontal="left" vertical="center"/>
    </xf>
    <xf numFmtId="0" fontId="28" fillId="0" borderId="1" xfId="1012" applyFont="1" applyFill="1" applyBorder="1" applyAlignment="1" applyProtection="1">
      <alignment horizontal="left" vertical="center"/>
    </xf>
    <xf numFmtId="0" fontId="28" fillId="3" borderId="1" xfId="1012" applyFont="1" applyFill="1" applyBorder="1" applyAlignment="1" applyProtection="1">
      <alignment horizontal="left" vertical="center"/>
    </xf>
    <xf numFmtId="182" fontId="28" fillId="0" borderId="1" xfId="1012" applyNumberFormat="1" applyFont="1" applyFill="1" applyBorder="1" applyAlignment="1" applyProtection="1">
      <alignment horizontal="right" vertical="center" wrapText="1"/>
      <protection locked="0"/>
    </xf>
    <xf numFmtId="3" fontId="10" fillId="0" borderId="0" xfId="1012" applyNumberFormat="1">
      <alignment vertical="center"/>
    </xf>
    <xf numFmtId="0" fontId="1" fillId="0" borderId="0" xfId="0" applyFont="1" applyFill="1" applyBorder="1" applyAlignment="1"/>
    <xf numFmtId="0" fontId="52" fillId="0" borderId="0" xfId="0" applyFont="1" applyFill="1" applyBorder="1" applyAlignment="1">
      <alignment horizontal="center" vertical="center"/>
    </xf>
    <xf numFmtId="0" fontId="53" fillId="0" borderId="0" xfId="0" applyFont="1" applyFill="1" applyBorder="1" applyAlignment="1">
      <alignment horizontal="center" vertical="center"/>
    </xf>
    <xf numFmtId="0" fontId="53" fillId="0" borderId="18" xfId="0" applyFont="1" applyFill="1" applyBorder="1" applyAlignment="1">
      <alignment horizontal="center" vertical="center"/>
    </xf>
    <xf numFmtId="0" fontId="13" fillId="0" borderId="0" xfId="0" applyFont="1" applyAlignment="1">
      <alignment horizontal="right"/>
    </xf>
    <xf numFmtId="0" fontId="29" fillId="0" borderId="7" xfId="1016" applyFont="1" applyBorder="1" applyAlignment="1">
      <alignment horizontal="center" vertical="center"/>
    </xf>
    <xf numFmtId="0" fontId="29" fillId="0" borderId="10" xfId="1016" applyFont="1" applyBorder="1" applyAlignment="1">
      <alignment horizontal="center" vertical="center"/>
    </xf>
    <xf numFmtId="0" fontId="29" fillId="0" borderId="11" xfId="1016" applyFont="1" applyBorder="1" applyAlignment="1">
      <alignment horizontal="center" vertical="center"/>
    </xf>
    <xf numFmtId="0" fontId="29" fillId="0" borderId="9" xfId="1016" applyFont="1" applyBorder="1" applyAlignment="1">
      <alignment horizontal="center" vertical="center"/>
    </xf>
    <xf numFmtId="49" fontId="29" fillId="0" borderId="1" xfId="783" applyNumberFormat="1" applyFont="1" applyFill="1" applyBorder="1" applyAlignment="1" applyProtection="1">
      <alignment horizontal="center" vertical="center"/>
    </xf>
    <xf numFmtId="0" fontId="36" fillId="0" borderId="1" xfId="0" applyFont="1" applyFill="1" applyBorder="1" applyAlignment="1">
      <alignment horizontal="center"/>
    </xf>
    <xf numFmtId="10" fontId="36" fillId="0" borderId="1" xfId="0" applyNumberFormat="1" applyFont="1" applyFill="1" applyBorder="1" applyAlignment="1">
      <alignment horizontal="center"/>
    </xf>
    <xf numFmtId="0" fontId="5" fillId="0" borderId="0" xfId="0" applyFont="1" applyFill="1" applyBorder="1" applyAlignment="1">
      <alignment horizontal="left" vertical="top" wrapText="1"/>
    </xf>
    <xf numFmtId="0" fontId="54" fillId="0" borderId="0" xfId="913" applyFont="1" applyAlignment="1"/>
    <xf numFmtId="0" fontId="13" fillId="0" borderId="0" xfId="0" applyFont="1" applyAlignment="1">
      <alignment horizontal="right" vertical="center"/>
    </xf>
    <xf numFmtId="0" fontId="29" fillId="0" borderId="1" xfId="1016" applyFont="1" applyBorder="1" applyAlignment="1">
      <alignment horizontal="center" vertical="center" wrapText="1"/>
    </xf>
    <xf numFmtId="0" fontId="29" fillId="0" borderId="1" xfId="0" applyFont="1" applyBorder="1" applyAlignment="1">
      <alignment horizontal="left" vertical="center"/>
    </xf>
    <xf numFmtId="199" fontId="29" fillId="0" borderId="1" xfId="23" applyNumberFormat="1" applyFont="1" applyBorder="1" applyAlignment="1">
      <alignment horizontal="center" vertical="center" wrapText="1"/>
    </xf>
    <xf numFmtId="0" fontId="13" fillId="0" borderId="10" xfId="0" applyFont="1" applyBorder="1" applyAlignment="1">
      <alignment horizontal="center" vertical="center" wrapText="1"/>
    </xf>
    <xf numFmtId="0" fontId="13" fillId="0" borderId="21" xfId="0" applyFont="1" applyBorder="1" applyAlignment="1">
      <alignment horizontal="center" vertical="center" wrapText="1"/>
    </xf>
    <xf numFmtId="0" fontId="13" fillId="0" borderId="11" xfId="0" applyFont="1" applyBorder="1" applyAlignment="1">
      <alignment horizontal="center" vertical="center" wrapText="1"/>
    </xf>
    <xf numFmtId="0" fontId="10" fillId="0" borderId="0" xfId="1012" applyFont="1" applyFill="1">
      <alignment vertical="center"/>
    </xf>
    <xf numFmtId="0" fontId="10" fillId="0" borderId="0" xfId="1012" applyFont="1">
      <alignment vertical="center"/>
    </xf>
    <xf numFmtId="182" fontId="10" fillId="0" borderId="0" xfId="1012" applyNumberFormat="1" applyFont="1">
      <alignment vertical="center"/>
    </xf>
    <xf numFmtId="199" fontId="10" fillId="0" borderId="0" xfId="1012" applyNumberFormat="1">
      <alignment vertical="center"/>
    </xf>
    <xf numFmtId="0" fontId="47" fillId="0" borderId="0" xfId="761" applyFont="1" applyAlignment="1">
      <alignment horizontal="center" vertical="center"/>
    </xf>
    <xf numFmtId="0" fontId="0" fillId="0" borderId="0" xfId="761" applyFont="1" applyAlignment="1">
      <alignment horizontal="right"/>
    </xf>
    <xf numFmtId="182" fontId="29" fillId="0" borderId="21" xfId="1012" applyNumberFormat="1" applyFont="1" applyBorder="1" applyAlignment="1">
      <alignment horizontal="center" vertical="center" wrapText="1"/>
    </xf>
    <xf numFmtId="199" fontId="10" fillId="3" borderId="0" xfId="511" applyNumberFormat="1" applyFont="1" applyFill="1" applyAlignment="1">
      <alignment horizontal="center" vertical="center" wrapText="1"/>
    </xf>
    <xf numFmtId="0" fontId="12" fillId="0" borderId="1" xfId="0" applyFont="1" applyFill="1" applyBorder="1" applyAlignment="1">
      <alignment horizontal="left" vertical="center" wrapText="1"/>
    </xf>
    <xf numFmtId="199" fontId="29" fillId="0" borderId="1" xfId="23" applyNumberFormat="1" applyFont="1" applyFill="1" applyBorder="1" applyAlignment="1">
      <alignment horizontal="center" vertical="center" wrapText="1"/>
    </xf>
    <xf numFmtId="199" fontId="12" fillId="0" borderId="11" xfId="0" applyNumberFormat="1" applyFont="1" applyFill="1" applyBorder="1" applyAlignment="1">
      <alignment vertical="center" wrapText="1"/>
    </xf>
    <xf numFmtId="199" fontId="12" fillId="0" borderId="1" xfId="0" applyNumberFormat="1" applyFont="1" applyFill="1" applyBorder="1" applyAlignment="1">
      <alignment vertical="center" wrapText="1"/>
    </xf>
    <xf numFmtId="199" fontId="13" fillId="0" borderId="11" xfId="0" applyNumberFormat="1" applyFont="1" applyFill="1" applyBorder="1" applyAlignment="1">
      <alignment vertical="center" wrapText="1"/>
    </xf>
    <xf numFmtId="199" fontId="13" fillId="0" borderId="1" xfId="0" applyNumberFormat="1" applyFont="1" applyFill="1" applyBorder="1" applyAlignment="1">
      <alignment vertical="center" wrapText="1"/>
    </xf>
    <xf numFmtId="195" fontId="55" fillId="0" borderId="7" xfId="0" applyNumberFormat="1" applyFont="1" applyFill="1" applyBorder="1" applyAlignment="1">
      <alignment horizontal="center" vertical="center" wrapText="1"/>
    </xf>
    <xf numFmtId="199" fontId="29" fillId="0" borderId="7" xfId="23" applyNumberFormat="1" applyFont="1" applyFill="1" applyBorder="1" applyAlignment="1">
      <alignment horizontal="center" vertical="center" wrapText="1"/>
    </xf>
    <xf numFmtId="0" fontId="0" fillId="0" borderId="13" xfId="0" applyFill="1" applyBorder="1" applyAlignment="1">
      <alignment horizontal="left" wrapText="1"/>
    </xf>
    <xf numFmtId="0" fontId="0" fillId="0" borderId="14" xfId="0" applyFill="1" applyBorder="1" applyAlignment="1">
      <alignment horizontal="left" wrapText="1"/>
    </xf>
    <xf numFmtId="0" fontId="11" fillId="2" borderId="0" xfId="761" applyFont="1" applyFill="1" applyBorder="1" applyAlignment="1">
      <alignment horizontal="center" vertical="center"/>
    </xf>
    <xf numFmtId="0" fontId="13" fillId="0" borderId="0" xfId="761" applyFont="1" applyBorder="1" applyAlignment="1">
      <alignment horizontal="left" vertical="center"/>
    </xf>
    <xf numFmtId="0" fontId="13" fillId="0" borderId="0" xfId="761" applyFont="1" applyBorder="1" applyAlignment="1">
      <alignment horizontal="right" vertical="center"/>
    </xf>
    <xf numFmtId="0" fontId="29" fillId="0" borderId="1" xfId="0" applyFont="1" applyBorder="1" applyAlignment="1">
      <alignment horizontal="center" vertical="center" wrapText="1"/>
    </xf>
    <xf numFmtId="203" fontId="12" fillId="0" borderId="1" xfId="762" applyNumberFormat="1" applyFont="1" applyFill="1" applyBorder="1" applyAlignment="1">
      <alignment horizontal="left" vertical="center"/>
    </xf>
    <xf numFmtId="199" fontId="12" fillId="0" borderId="1" xfId="762" applyNumberFormat="1" applyFont="1" applyFill="1" applyBorder="1" applyAlignment="1">
      <alignment horizontal="right" vertical="center" wrapText="1"/>
    </xf>
    <xf numFmtId="203" fontId="13" fillId="0" borderId="1" xfId="762" applyNumberFormat="1" applyFont="1" applyFill="1" applyBorder="1" applyAlignment="1">
      <alignment horizontal="left" vertical="center"/>
    </xf>
    <xf numFmtId="199" fontId="13" fillId="0" borderId="1" xfId="762" applyNumberFormat="1" applyFont="1" applyFill="1" applyBorder="1" applyAlignment="1">
      <alignment horizontal="right" vertical="center" wrapText="1"/>
    </xf>
    <xf numFmtId="199" fontId="56" fillId="0" borderId="3" xfId="1333" applyNumberFormat="1" applyFont="1" applyFill="1" applyBorder="1" applyAlignment="1" applyProtection="1">
      <alignment vertical="center"/>
      <protection locked="0"/>
    </xf>
    <xf numFmtId="199" fontId="13" fillId="0" borderId="1" xfId="0" applyNumberFormat="1" applyFont="1" applyBorder="1" applyAlignment="1">
      <alignment horizontal="right" vertical="center" wrapText="1"/>
    </xf>
    <xf numFmtId="0" fontId="12" fillId="0" borderId="1" xfId="762" applyFont="1" applyFill="1" applyBorder="1" applyAlignment="1">
      <alignment horizontal="center" vertical="center"/>
    </xf>
    <xf numFmtId="0" fontId="7" fillId="0" borderId="0" xfId="1012" applyFont="1">
      <alignment vertical="center"/>
    </xf>
    <xf numFmtId="0" fontId="2" fillId="3" borderId="0" xfId="1012" applyFont="1" applyFill="1" applyAlignment="1">
      <alignment horizontal="center" vertical="center"/>
    </xf>
    <xf numFmtId="0" fontId="34" fillId="3" borderId="0" xfId="1012" applyFont="1" applyFill="1">
      <alignment vertical="center"/>
    </xf>
    <xf numFmtId="0" fontId="13" fillId="0" borderId="0" xfId="1012" applyFont="1">
      <alignment vertical="center"/>
    </xf>
    <xf numFmtId="0" fontId="50" fillId="3" borderId="0" xfId="1012" applyFont="1" applyFill="1">
      <alignment vertical="center"/>
    </xf>
    <xf numFmtId="182" fontId="28" fillId="3" borderId="0" xfId="1012" applyNumberFormat="1" applyFont="1" applyFill="1" applyBorder="1" applyAlignment="1">
      <alignment horizontal="right" vertical="center"/>
    </xf>
    <xf numFmtId="182" fontId="29" fillId="3" borderId="1" xfId="1012" applyNumberFormat="1" applyFont="1" applyFill="1" applyBorder="1" applyAlignment="1">
      <alignment horizontal="center" vertical="center" wrapText="1"/>
    </xf>
    <xf numFmtId="0" fontId="29" fillId="3" borderId="1" xfId="1012" applyFont="1" applyFill="1" applyBorder="1" applyAlignment="1">
      <alignment horizontal="distributed" vertical="center" wrapText="1" indent="3"/>
    </xf>
    <xf numFmtId="0" fontId="12" fillId="2" borderId="1" xfId="0" applyFont="1" applyFill="1" applyBorder="1" applyAlignment="1" applyProtection="1">
      <alignment horizontal="left" vertical="center"/>
    </xf>
    <xf numFmtId="0" fontId="13" fillId="2" borderId="1" xfId="0" applyFont="1" applyFill="1" applyBorder="1" applyAlignment="1" applyProtection="1">
      <alignment horizontal="left" vertical="center"/>
    </xf>
    <xf numFmtId="0" fontId="28" fillId="2" borderId="1" xfId="0" applyFont="1" applyFill="1" applyBorder="1" applyAlignment="1" applyProtection="1">
      <alignment horizontal="left" vertical="center"/>
      <protection locked="0"/>
    </xf>
    <xf numFmtId="0" fontId="13" fillId="2" borderId="1" xfId="0" applyFont="1" applyFill="1" applyBorder="1" applyAlignment="1" applyProtection="1">
      <alignment horizontal="left" vertical="center"/>
      <protection locked="0"/>
    </xf>
    <xf numFmtId="0" fontId="29" fillId="0" borderId="1" xfId="0" applyFont="1" applyFill="1" applyBorder="1" applyAlignment="1">
      <alignment horizontal="left" vertical="center"/>
    </xf>
    <xf numFmtId="49" fontId="29" fillId="3" borderId="1" xfId="0" applyNumberFormat="1" applyFont="1" applyFill="1" applyBorder="1" applyAlignment="1">
      <alignment vertical="center" wrapText="1"/>
    </xf>
    <xf numFmtId="199" fontId="29" fillId="3" borderId="1" xfId="23" applyNumberFormat="1" applyFont="1" applyFill="1" applyBorder="1" applyAlignment="1" applyProtection="1">
      <alignment horizontal="right" vertical="center" wrapText="1"/>
      <protection locked="0"/>
    </xf>
    <xf numFmtId="0" fontId="57" fillId="2" borderId="1" xfId="0" applyFont="1" applyFill="1" applyBorder="1" applyAlignment="1" applyProtection="1">
      <alignment horizontal="left" vertical="center"/>
    </xf>
    <xf numFmtId="49" fontId="13" fillId="2" borderId="1" xfId="0" applyNumberFormat="1" applyFont="1" applyFill="1" applyBorder="1" applyAlignment="1" applyProtection="1">
      <alignment vertical="center" wrapText="1"/>
    </xf>
    <xf numFmtId="49" fontId="12" fillId="2" borderId="1" xfId="0" applyNumberFormat="1" applyFont="1" applyFill="1" applyBorder="1" applyAlignment="1" applyProtection="1">
      <alignment vertical="center" wrapText="1"/>
    </xf>
    <xf numFmtId="49" fontId="29" fillId="0" borderId="1" xfId="0" applyNumberFormat="1" applyFont="1" applyBorder="1" applyAlignment="1">
      <alignment vertical="center" wrapText="1"/>
    </xf>
    <xf numFmtId="49" fontId="13" fillId="2" borderId="1" xfId="0" applyNumberFormat="1" applyFont="1" applyFill="1" applyBorder="1" applyAlignment="1" applyProtection="1">
      <alignment horizontal="left" vertical="center"/>
    </xf>
    <xf numFmtId="49" fontId="13" fillId="2" borderId="1" xfId="0" applyNumberFormat="1" applyFont="1" applyFill="1" applyBorder="1" applyAlignment="1" applyProtection="1">
      <alignment horizontal="left" vertical="center" wrapText="1"/>
      <protection locked="0"/>
    </xf>
    <xf numFmtId="199" fontId="29" fillId="0" borderId="1" xfId="23" applyNumberFormat="1" applyFont="1" applyFill="1" applyBorder="1" applyAlignment="1" applyProtection="1">
      <alignment horizontal="right" vertical="center" wrapText="1"/>
      <protection locked="0"/>
    </xf>
    <xf numFmtId="49" fontId="13" fillId="2" borderId="1" xfId="0" applyNumberFormat="1" applyFont="1" applyFill="1" applyBorder="1" applyAlignment="1" applyProtection="1">
      <alignment horizontal="left" vertical="center"/>
      <protection locked="0"/>
    </xf>
    <xf numFmtId="199" fontId="29" fillId="3" borderId="1" xfId="23" applyNumberFormat="1" applyFont="1" applyFill="1" applyBorder="1" applyAlignment="1" applyProtection="1">
      <alignment horizontal="right" vertical="center" wrapText="1" shrinkToFit="1"/>
      <protection locked="0"/>
    </xf>
    <xf numFmtId="49" fontId="12" fillId="2" borderId="1" xfId="0" applyNumberFormat="1" applyFont="1" applyFill="1" applyBorder="1" applyAlignment="1" applyProtection="1">
      <alignment horizontal="left" vertical="center" wrapText="1"/>
      <protection locked="0"/>
    </xf>
    <xf numFmtId="49" fontId="28" fillId="2" borderId="1" xfId="0" applyNumberFormat="1" applyFont="1" applyFill="1" applyBorder="1" applyAlignment="1" applyProtection="1">
      <alignment horizontal="left" vertical="center" wrapText="1"/>
      <protection locked="0"/>
    </xf>
    <xf numFmtId="199" fontId="29" fillId="0" borderId="1" xfId="23" applyNumberFormat="1" applyFont="1" applyFill="1" applyBorder="1" applyAlignment="1" applyProtection="1">
      <alignment vertical="center" wrapText="1"/>
      <protection locked="0"/>
    </xf>
    <xf numFmtId="0" fontId="28" fillId="0" borderId="1" xfId="0" applyFont="1" applyFill="1" applyBorder="1" applyAlignment="1">
      <alignment horizontal="left" vertical="center"/>
    </xf>
    <xf numFmtId="49" fontId="29" fillId="3" borderId="1" xfId="1024" applyNumberFormat="1" applyFont="1" applyFill="1" applyBorder="1" applyAlignment="1" applyProtection="1">
      <alignment horizontal="left" vertical="center"/>
    </xf>
    <xf numFmtId="0" fontId="29" fillId="3" borderId="1" xfId="1012" applyFont="1" applyFill="1" applyBorder="1" applyAlignment="1">
      <alignment horizontal="center" vertical="center" wrapText="1"/>
    </xf>
    <xf numFmtId="0" fontId="29" fillId="0" borderId="0" xfId="1012" applyFont="1" applyFill="1" applyAlignment="1">
      <alignment horizontal="center" vertical="center" wrapText="1"/>
    </xf>
    <xf numFmtId="0" fontId="10" fillId="3" borderId="0" xfId="1011" applyFill="1">
      <alignment vertical="center"/>
    </xf>
    <xf numFmtId="0" fontId="10" fillId="0" borderId="0" xfId="1011" applyFill="1">
      <alignment vertical="center"/>
    </xf>
    <xf numFmtId="0" fontId="28" fillId="0" borderId="0" xfId="1012" applyFont="1" applyFill="1" applyAlignment="1">
      <alignment horizontal="left" vertical="center"/>
    </xf>
    <xf numFmtId="182" fontId="28" fillId="0" borderId="0" xfId="1012" applyNumberFormat="1" applyFont="1" applyFill="1" applyBorder="1" applyAlignment="1">
      <alignment horizontal="right" vertical="center"/>
    </xf>
    <xf numFmtId="182" fontId="29" fillId="0" borderId="10" xfId="1012" applyNumberFormat="1" applyFont="1" applyFill="1" applyBorder="1" applyAlignment="1">
      <alignment vertical="center" wrapText="1"/>
    </xf>
    <xf numFmtId="0" fontId="29" fillId="0" borderId="10" xfId="1012" applyNumberFormat="1" applyFont="1" applyFill="1" applyBorder="1" applyAlignment="1">
      <alignment horizontal="left" vertical="center"/>
    </xf>
    <xf numFmtId="0" fontId="29" fillId="0" borderId="1" xfId="1012" applyNumberFormat="1" applyFont="1" applyFill="1" applyBorder="1" applyAlignment="1">
      <alignment vertical="center" wrapText="1"/>
    </xf>
    <xf numFmtId="0" fontId="28" fillId="0" borderId="1" xfId="1012" applyFont="1" applyFill="1" applyBorder="1" applyAlignment="1">
      <alignment horizontal="left" vertical="center" wrapText="1"/>
    </xf>
    <xf numFmtId="0" fontId="28" fillId="3" borderId="10" xfId="1012" applyFont="1" applyFill="1" applyBorder="1" applyAlignment="1">
      <alignment horizontal="left" vertical="center"/>
    </xf>
    <xf numFmtId="0" fontId="28" fillId="3" borderId="1" xfId="1012" applyFont="1" applyFill="1" applyBorder="1" applyAlignment="1">
      <alignment horizontal="left" vertical="center" wrapText="1"/>
    </xf>
    <xf numFmtId="0" fontId="28" fillId="0" borderId="10" xfId="1012" applyFont="1" applyFill="1" applyBorder="1" applyAlignment="1">
      <alignment horizontal="left" vertical="top" wrapText="1"/>
    </xf>
    <xf numFmtId="0" fontId="28" fillId="0" borderId="1" xfId="1012" applyNumberFormat="1" applyFont="1" applyFill="1" applyBorder="1" applyAlignment="1">
      <alignment vertical="center" wrapText="1"/>
    </xf>
    <xf numFmtId="199" fontId="28" fillId="3" borderId="1" xfId="23" applyNumberFormat="1" applyFont="1" applyFill="1" applyBorder="1" applyAlignment="1" applyProtection="1">
      <alignment horizontal="right" vertical="center" wrapText="1"/>
      <protection locked="0"/>
    </xf>
    <xf numFmtId="0" fontId="29" fillId="0" borderId="10" xfId="1012" applyFont="1" applyFill="1" applyBorder="1" applyAlignment="1">
      <alignment horizontal="distributed" vertical="center"/>
    </xf>
    <xf numFmtId="49" fontId="29" fillId="0" borderId="1" xfId="0" applyNumberFormat="1" applyFont="1" applyFill="1" applyBorder="1" applyAlignment="1" applyProtection="1">
      <alignment horizontal="distributed" vertical="center" wrapText="1"/>
    </xf>
    <xf numFmtId="0" fontId="29" fillId="0" borderId="1" xfId="1012" applyFont="1" applyFill="1" applyBorder="1" applyAlignment="1">
      <alignment horizontal="left" vertical="center" wrapText="1"/>
    </xf>
    <xf numFmtId="0" fontId="29" fillId="0" borderId="10" xfId="1012" applyNumberFormat="1" applyFont="1" applyFill="1" applyBorder="1" applyAlignment="1" applyProtection="1">
      <alignment horizontal="left" vertical="center"/>
    </xf>
    <xf numFmtId="0" fontId="29" fillId="0" borderId="1" xfId="1012" applyNumberFormat="1" applyFont="1" applyFill="1" applyBorder="1" applyAlignment="1" applyProtection="1">
      <alignment vertical="center" wrapText="1"/>
    </xf>
    <xf numFmtId="0" fontId="28" fillId="3" borderId="10" xfId="1011" applyFont="1" applyFill="1" applyBorder="1" applyAlignment="1" applyProtection="1">
      <alignment horizontal="left" vertical="center"/>
    </xf>
    <xf numFmtId="0" fontId="28" fillId="3" borderId="1" xfId="1011" applyFont="1" applyFill="1" applyBorder="1" applyAlignment="1" applyProtection="1">
      <alignment horizontal="left" vertical="center" wrapText="1"/>
    </xf>
    <xf numFmtId="199" fontId="28" fillId="3" borderId="1" xfId="23" applyNumberFormat="1" applyFont="1" applyFill="1" applyBorder="1" applyAlignment="1">
      <alignment horizontal="right" vertical="center" wrapText="1"/>
    </xf>
    <xf numFmtId="0" fontId="44" fillId="0" borderId="10" xfId="1012" applyFont="1" applyFill="1" applyBorder="1" applyAlignment="1">
      <alignment horizontal="distributed" vertical="center"/>
    </xf>
    <xf numFmtId="0" fontId="29" fillId="0" borderId="1" xfId="1012" applyFont="1" applyFill="1" applyBorder="1" applyAlignment="1">
      <alignment horizontal="distributed" vertical="center" wrapText="1" indent="2"/>
    </xf>
    <xf numFmtId="199" fontId="10" fillId="0" borderId="0" xfId="1012" applyNumberFormat="1" applyFill="1">
      <alignment vertical="center"/>
    </xf>
    <xf numFmtId="0" fontId="0" fillId="0" borderId="0" xfId="1012" applyFont="1" applyFill="1">
      <alignment vertical="center"/>
    </xf>
    <xf numFmtId="182" fontId="29" fillId="0" borderId="12" xfId="1012" applyNumberFormat="1" applyFont="1" applyFill="1" applyBorder="1" applyAlignment="1">
      <alignment horizontal="center" vertical="center" wrapText="1"/>
    </xf>
    <xf numFmtId="0" fontId="29" fillId="0" borderId="1" xfId="1012" applyFont="1" applyFill="1" applyBorder="1" applyAlignment="1">
      <alignment horizontal="center" vertical="center" wrapText="1"/>
    </xf>
    <xf numFmtId="182" fontId="29" fillId="0" borderId="0" xfId="1012" applyNumberFormat="1" applyFont="1" applyFill="1" applyAlignment="1">
      <alignment horizontal="center" vertical="center" wrapText="1"/>
    </xf>
    <xf numFmtId="199" fontId="28" fillId="0" borderId="1" xfId="1022" applyNumberFormat="1" applyFont="1" applyFill="1" applyBorder="1" applyAlignment="1" applyProtection="1">
      <alignment vertical="center" wrapText="1"/>
    </xf>
    <xf numFmtId="201" fontId="28" fillId="0" borderId="1" xfId="32" applyNumberFormat="1" applyFont="1" applyFill="1" applyBorder="1" applyAlignment="1" applyProtection="1">
      <alignment vertical="center" wrapText="1"/>
      <protection locked="0"/>
    </xf>
    <xf numFmtId="49" fontId="28" fillId="0" borderId="1" xfId="1022" applyNumberFormat="1" applyFont="1" applyFill="1" applyBorder="1" applyAlignment="1" applyProtection="1">
      <alignment horizontal="left" vertical="center" wrapText="1"/>
    </xf>
    <xf numFmtId="0" fontId="29" fillId="0" borderId="1" xfId="1012" applyFont="1" applyFill="1" applyBorder="1" applyAlignment="1">
      <alignment vertical="center" wrapText="1"/>
    </xf>
    <xf numFmtId="0" fontId="28" fillId="0" borderId="10" xfId="1012" applyNumberFormat="1" applyFont="1" applyFill="1" applyBorder="1" applyAlignment="1">
      <alignment horizontal="left" vertical="center"/>
    </xf>
    <xf numFmtId="0" fontId="28" fillId="0" borderId="1" xfId="1012" applyNumberFormat="1" applyFont="1" applyFill="1" applyBorder="1" applyAlignment="1">
      <alignment horizontal="left" vertical="center" wrapText="1"/>
    </xf>
    <xf numFmtId="201" fontId="28" fillId="0" borderId="1" xfId="368" applyNumberFormat="1" applyFont="1" applyFill="1" applyBorder="1" applyAlignment="1" applyProtection="1">
      <alignment vertical="center" wrapText="1"/>
      <protection locked="0"/>
    </xf>
    <xf numFmtId="0" fontId="28" fillId="0" borderId="10" xfId="1011" applyFont="1" applyFill="1" applyBorder="1" applyAlignment="1">
      <alignment horizontal="left" vertical="center"/>
    </xf>
    <xf numFmtId="0" fontId="29" fillId="0" borderId="1" xfId="1012" applyNumberFormat="1" applyFont="1" applyFill="1" applyBorder="1" applyAlignment="1">
      <alignment horizontal="left" vertical="center" wrapText="1"/>
    </xf>
    <xf numFmtId="0" fontId="58" fillId="0" borderId="0" xfId="1012" applyFont="1" applyFill="1">
      <alignment vertical="center"/>
    </xf>
    <xf numFmtId="3" fontId="10" fillId="0" borderId="0" xfId="1012" applyNumberFormat="1" applyFill="1">
      <alignment vertical="center"/>
    </xf>
    <xf numFmtId="0" fontId="29" fillId="3" borderId="0" xfId="1012" applyFont="1" applyFill="1" applyAlignment="1" applyProtection="1">
      <alignment horizontal="center" vertical="center" wrapText="1"/>
    </xf>
    <xf numFmtId="0" fontId="28" fillId="3" borderId="0" xfId="1012" applyFont="1" applyFill="1" applyProtection="1">
      <alignment vertical="center"/>
    </xf>
    <xf numFmtId="0" fontId="10" fillId="3" borderId="0" xfId="1011" applyFill="1" applyProtection="1">
      <alignment vertical="center"/>
    </xf>
    <xf numFmtId="182" fontId="10" fillId="3" borderId="0" xfId="1012" applyNumberFormat="1" applyFill="1" applyProtection="1">
      <alignment vertical="center"/>
    </xf>
    <xf numFmtId="0" fontId="0" fillId="0" borderId="0" xfId="0" applyAlignment="1" applyProtection="1"/>
    <xf numFmtId="0" fontId="0" fillId="0" borderId="0" xfId="0" applyFill="1" applyAlignment="1" applyProtection="1"/>
    <xf numFmtId="0" fontId="28" fillId="0" borderId="0" xfId="1012" applyFont="1" applyFill="1" applyAlignment="1" applyProtection="1">
      <alignment horizontal="left" vertical="center"/>
    </xf>
    <xf numFmtId="0" fontId="50" fillId="0" borderId="0" xfId="1012" applyFont="1" applyFill="1" applyProtection="1">
      <alignment vertical="center"/>
    </xf>
    <xf numFmtId="0" fontId="29" fillId="0" borderId="1" xfId="1012" applyFont="1" applyFill="1" applyBorder="1" applyAlignment="1" applyProtection="1">
      <alignment horizontal="center" vertical="center" wrapText="1"/>
    </xf>
    <xf numFmtId="182" fontId="29" fillId="0" borderId="0" xfId="1012" applyNumberFormat="1" applyFont="1" applyFill="1" applyAlignment="1" applyProtection="1">
      <alignment horizontal="center" vertical="center" wrapText="1"/>
    </xf>
    <xf numFmtId="201" fontId="29" fillId="0" borderId="1" xfId="32" applyNumberFormat="1" applyFont="1" applyFill="1" applyBorder="1" applyAlignment="1" applyProtection="1">
      <alignment horizontal="right" vertical="center" wrapText="1"/>
      <protection locked="0"/>
    </xf>
    <xf numFmtId="0" fontId="34" fillId="0" borderId="0" xfId="1011" applyFont="1" applyFill="1" applyAlignment="1" applyProtection="1">
      <alignment horizontal="center" vertical="center"/>
    </xf>
    <xf numFmtId="0" fontId="28" fillId="0" borderId="10" xfId="1012" applyFont="1" applyFill="1" applyBorder="1" applyAlignment="1" applyProtection="1">
      <alignment horizontal="left" vertical="top" wrapText="1"/>
    </xf>
    <xf numFmtId="0" fontId="28" fillId="0" borderId="1" xfId="1012" applyNumberFormat="1" applyFont="1" applyFill="1" applyBorder="1" applyAlignment="1" applyProtection="1">
      <alignment vertical="center" wrapText="1"/>
    </xf>
    <xf numFmtId="0" fontId="29" fillId="0" borderId="10" xfId="1012" applyFont="1" applyFill="1" applyBorder="1" applyAlignment="1" applyProtection="1">
      <alignment horizontal="distributed" vertical="center"/>
    </xf>
    <xf numFmtId="0" fontId="28" fillId="0" borderId="10" xfId="1011" applyFont="1" applyFill="1" applyBorder="1" applyAlignment="1" applyProtection="1">
      <alignment horizontal="left" vertical="center"/>
    </xf>
    <xf numFmtId="0" fontId="44" fillId="0" borderId="10" xfId="1012" applyFont="1" applyFill="1" applyBorder="1" applyAlignment="1" applyProtection="1">
      <alignment horizontal="distributed" vertical="center"/>
    </xf>
    <xf numFmtId="0" fontId="29" fillId="0" borderId="1" xfId="1012" applyNumberFormat="1" applyFont="1" applyFill="1" applyBorder="1" applyAlignment="1" applyProtection="1">
      <alignment horizontal="distributed" vertical="center"/>
    </xf>
    <xf numFmtId="3" fontId="10" fillId="3" borderId="0" xfId="1012" applyNumberFormat="1" applyFill="1" applyProtection="1">
      <alignment vertical="center"/>
    </xf>
    <xf numFmtId="0" fontId="28" fillId="0" borderId="10" xfId="1012" applyFont="1" applyFill="1" applyBorder="1" applyAlignment="1" applyProtection="1" quotePrefix="1">
      <alignment horizontal="left" vertical="center"/>
    </xf>
    <xf numFmtId="0" fontId="28" fillId="3" borderId="10" xfId="1012" applyFont="1" applyFill="1" applyBorder="1" applyAlignment="1" quotePrefix="1">
      <alignment horizontal="left" vertical="center"/>
    </xf>
  </cellXfs>
  <cellStyles count="1334">
    <cellStyle name="常规" xfId="0" builtinId="0"/>
    <cellStyle name="货币[0]" xfId="1" builtinId="7"/>
    <cellStyle name="强调文字颜色 2 3 2" xfId="2"/>
    <cellStyle name="输入" xfId="3" builtinId="20"/>
    <cellStyle name="汇总 6" xfId="4"/>
    <cellStyle name="Accent5 9" xfId="5"/>
    <cellStyle name="货币" xfId="6" builtinId="4"/>
    <cellStyle name="部门 4" xfId="7"/>
    <cellStyle name="_ET_STYLE_NoName_00__Book1_1 2 2 2" xfId="8"/>
    <cellStyle name="20% - 强调文字颜色 3" xfId="9" builtinId="38"/>
    <cellStyle name="百分比 2 8 2" xfId="10"/>
    <cellStyle name="好 3 2 2" xfId="11"/>
    <cellStyle name="args.style" xfId="12"/>
    <cellStyle name="Accent1 5" xfId="13"/>
    <cellStyle name="常规 3 2 3 2" xfId="14"/>
    <cellStyle name="Accent2 - 20% 2" xfId="15"/>
    <cellStyle name="_Book1_2 2" xfId="16"/>
    <cellStyle name="常规 3 4 3" xfId="17"/>
    <cellStyle name="Accent2 - 40%" xfId="18"/>
    <cellStyle name="千位分隔[0]" xfId="19" builtinId="6"/>
    <cellStyle name="常规 26 2" xfId="20"/>
    <cellStyle name="40% - 强调文字颜色 3" xfId="21" builtinId="39"/>
    <cellStyle name="差" xfId="22" builtinId="27"/>
    <cellStyle name="千位分隔" xfId="23" builtinId="3"/>
    <cellStyle name="60% - 强调文字颜色 3" xfId="24" builtinId="40"/>
    <cellStyle name="Accent6 4" xfId="25"/>
    <cellStyle name="好_0605石屏县 2 2" xfId="26"/>
    <cellStyle name="Input [yellow] 4" xfId="27"/>
    <cellStyle name="Accent2 - 60%" xfId="28"/>
    <cellStyle name="日期" xfId="29"/>
    <cellStyle name="60% - 强调文字颜色 6 3 2" xfId="30"/>
    <cellStyle name="超链接" xfId="31" builtinId="8"/>
    <cellStyle name="百分比" xfId="32" builtinId="5"/>
    <cellStyle name="差_Book1 2" xfId="33"/>
    <cellStyle name="Accent4 5" xfId="34"/>
    <cellStyle name="60% - 强调文字颜色 4 2 2 2" xfId="35"/>
    <cellStyle name="已访问的超链接" xfId="36" builtinId="9"/>
    <cellStyle name="注释" xfId="37" builtinId="10"/>
    <cellStyle name="60% - 强调文字颜色 2 3" xfId="38"/>
    <cellStyle name="_ET_STYLE_NoName_00__Sheet3" xfId="39"/>
    <cellStyle name="Accent6 3" xfId="40"/>
    <cellStyle name="Accent5 - 60% 2 2" xfId="41"/>
    <cellStyle name="60% - 强调文字颜色 2" xfId="42" builtinId="36"/>
    <cellStyle name="Accent3 4 2" xfId="43"/>
    <cellStyle name="百分比 7" xfId="44"/>
    <cellStyle name="标题 4" xfId="45" builtinId="19"/>
    <cellStyle name="警告文本" xfId="46" builtinId="11"/>
    <cellStyle name="常规 6 5" xfId="47"/>
    <cellStyle name="常规 4 2 2 3" xfId="48"/>
    <cellStyle name="60% - 强调文字颜色 2 2 2" xfId="49"/>
    <cellStyle name="标题" xfId="50" builtinId="15"/>
    <cellStyle name="解释性文本" xfId="51" builtinId="53"/>
    <cellStyle name="标题 1 5 2" xfId="52"/>
    <cellStyle name="Accent1 - 60% 2 2" xfId="53"/>
    <cellStyle name="百分比 4" xfId="54"/>
    <cellStyle name="标题 1" xfId="55" builtinId="16"/>
    <cellStyle name="百分比 5" xfId="56"/>
    <cellStyle name="差 7" xfId="57"/>
    <cellStyle name="0,0_x000d__x000a_NA_x000d__x000a_" xfId="58"/>
    <cellStyle name="60% - 强调文字颜色 2 2 2 2" xfId="59"/>
    <cellStyle name="标题 2" xfId="60" builtinId="17"/>
    <cellStyle name="Accent6 2" xfId="61"/>
    <cellStyle name="60% - 强调文字颜色 1" xfId="62" builtinId="32"/>
    <cellStyle name="Accent4 2 2" xfId="63"/>
    <cellStyle name="百分比 6" xfId="64"/>
    <cellStyle name="标题 3" xfId="65" builtinId="18"/>
    <cellStyle name="Accent6 5" xfId="66"/>
    <cellStyle name="60% - 强调文字颜色 4" xfId="67" builtinId="44"/>
    <cellStyle name="输出" xfId="68" builtinId="21"/>
    <cellStyle name="计算" xfId="69" builtinId="22"/>
    <cellStyle name="40% - 强调文字颜色 4 2" xfId="70"/>
    <cellStyle name="检查单元格" xfId="71" builtinId="23"/>
    <cellStyle name="20% - 强调文字颜色 6" xfId="72" builtinId="50"/>
    <cellStyle name="强调文字颜色 2" xfId="73" builtinId="33"/>
    <cellStyle name="常规 2 2 2 5" xfId="74"/>
    <cellStyle name="PSHeading 4" xfId="75"/>
    <cellStyle name="链接单元格" xfId="76" builtinId="24"/>
    <cellStyle name="60% - 强调文字颜色 4 2 3" xfId="77"/>
    <cellStyle name="汇总" xfId="78" builtinId="25"/>
    <cellStyle name="好" xfId="79" builtinId="26"/>
    <cellStyle name="20% - 强调文字颜色 3 3" xfId="80"/>
    <cellStyle name="适中" xfId="81" builtinId="28"/>
    <cellStyle name="20% - 强调文字颜色 5" xfId="82" builtinId="46"/>
    <cellStyle name="强调文字颜色 1" xfId="83" builtinId="29"/>
    <cellStyle name="常规 2 2 2 4" xfId="84"/>
    <cellStyle name="编号 3 2" xfId="85"/>
    <cellStyle name="20% - 强调文字颜色 1" xfId="86" builtinId="30"/>
    <cellStyle name="Accent6 - 20% 2 2" xfId="87"/>
    <cellStyle name="40% - 强调文字颜色 1" xfId="88" builtinId="31"/>
    <cellStyle name="20% - 强调文字颜色 2" xfId="89" builtinId="34"/>
    <cellStyle name="40% - 强调文字颜色 2" xfId="90" builtinId="35"/>
    <cellStyle name="Accent2 - 40% 2" xfId="91"/>
    <cellStyle name="强调文字颜色 3" xfId="92" builtinId="37"/>
    <cellStyle name="PSChar" xfId="93"/>
    <cellStyle name="好_2008年地州对账表(国库资金）" xfId="94"/>
    <cellStyle name="Accent2 - 40% 3" xfId="95"/>
    <cellStyle name="强调文字颜色 4" xfId="96" builtinId="41"/>
    <cellStyle name="20% - 强调文字颜色 4" xfId="97" builtinId="42"/>
    <cellStyle name="40% - 强调文字颜色 4" xfId="98" builtinId="43"/>
    <cellStyle name="强调文字颜色 5" xfId="99" builtinId="45"/>
    <cellStyle name="60% - 强调文字颜色 5 2 2 2" xfId="100"/>
    <cellStyle name="40% - 强调文字颜色 5" xfId="101" builtinId="47"/>
    <cellStyle name="标题 1 4 2" xfId="102"/>
    <cellStyle name="Accent6 6" xfId="103"/>
    <cellStyle name="60% - 强调文字颜色 5" xfId="104" builtinId="48"/>
    <cellStyle name="强调文字颜色 6" xfId="105" builtinId="49"/>
    <cellStyle name="_弱电系统设备配置报价清单" xfId="106"/>
    <cellStyle name="40% - 强调文字颜色 6" xfId="107" builtinId="51"/>
    <cellStyle name="标题 1 4 3" xfId="108"/>
    <cellStyle name="Accent6 7" xfId="109"/>
    <cellStyle name="60% - 强调文字颜色 6" xfId="110" builtinId="52"/>
    <cellStyle name="常规 2 12 2" xfId="111"/>
    <cellStyle name="Accent2 - 20% 3" xfId="112"/>
    <cellStyle name="_Book1_2 3" xfId="113"/>
    <cellStyle name="_ET_STYLE_NoName_00__Book1" xfId="114"/>
    <cellStyle name="_ET_STYLE_NoName_00_" xfId="115"/>
    <cellStyle name="_Book1_1" xfId="116"/>
    <cellStyle name="_20100326高清市院遂宁检察院1080P配置清单26日改" xfId="117"/>
    <cellStyle name="Accent2 - 20% 2 2" xfId="118"/>
    <cellStyle name="百分比 2 2 4" xfId="119"/>
    <cellStyle name="_Book1_2 2 2" xfId="120"/>
    <cellStyle name="百分比 2 2 5" xfId="121"/>
    <cellStyle name="百分比 2 10 2" xfId="122"/>
    <cellStyle name="_Book1_2 2 3" xfId="123"/>
    <cellStyle name="百分比 2 2 4 2" xfId="124"/>
    <cellStyle name="_Book1_2 2 2 2" xfId="125"/>
    <cellStyle name="_Book1_3 2" xfId="126"/>
    <cellStyle name="常规 2 7 2" xfId="127"/>
    <cellStyle name="_Book1" xfId="128"/>
    <cellStyle name="常规 3 2 3" xfId="129"/>
    <cellStyle name="Accent2 - 20%" xfId="130"/>
    <cellStyle name="_Book1_2" xfId="131"/>
    <cellStyle name="百分比 2 3 4" xfId="132"/>
    <cellStyle name="_Book1_2 3 2" xfId="133"/>
    <cellStyle name="_Book1_2 4" xfId="134"/>
    <cellStyle name="超级链接 2" xfId="135"/>
    <cellStyle name="Accent1 4 2" xfId="136"/>
    <cellStyle name="_Book1_3" xfId="137"/>
    <cellStyle name="Accent5 - 60% 3" xfId="138"/>
    <cellStyle name="_ET_STYLE_NoName_00__Book1_1" xfId="139"/>
    <cellStyle name="_ET_STYLE_NoName_00__Book1_1 2" xfId="140"/>
    <cellStyle name="_ET_STYLE_NoName_00__Book1_1 2 2" xfId="141"/>
    <cellStyle name="_ET_STYLE_NoName_00__Book1_1 2 3" xfId="142"/>
    <cellStyle name="标题 2 2 2 2" xfId="143"/>
    <cellStyle name="Percent [2]" xfId="144"/>
    <cellStyle name="百分比 2 7 2" xfId="145"/>
    <cellStyle name="_ET_STYLE_NoName_00__Book1_1 3" xfId="146"/>
    <cellStyle name="超级链接" xfId="147"/>
    <cellStyle name="Accent1 4" xfId="148"/>
    <cellStyle name="_ET_STYLE_NoName_00__Book1_1 3 2" xfId="149"/>
    <cellStyle name="_ET_STYLE_NoName_00__Book1_1 4" xfId="150"/>
    <cellStyle name="Accent5 4" xfId="151"/>
    <cellStyle name="_关闭破产企业已移交地方管理中小学校退休教师情况明细表(1)" xfId="152"/>
    <cellStyle name="0,0_x005f_x000d__x005f_x000a_NA_x005f_x000d__x005f_x000a_" xfId="153"/>
    <cellStyle name="20% - 强调文字颜色 1 2" xfId="154"/>
    <cellStyle name="20% - 强调文字颜色 1 2 2" xfId="155"/>
    <cellStyle name="强调文字颜色 2 2 2 2" xfId="156"/>
    <cellStyle name="20% - 强调文字颜色 1 3" xfId="157"/>
    <cellStyle name="Accent1 - 20% 2" xfId="158"/>
    <cellStyle name="20% - 强调文字颜色 2 2" xfId="159"/>
    <cellStyle name="20% - 强调文字颜色 2 2 2" xfId="160"/>
    <cellStyle name="60% - 强调文字颜色 3 2 2 2" xfId="161"/>
    <cellStyle name="20% - 强调文字颜色 2 3" xfId="162"/>
    <cellStyle name="常规 3 2 5" xfId="163"/>
    <cellStyle name="20% - 强调文字颜色 3 2" xfId="164"/>
    <cellStyle name="20% - 强调文字颜色 3 2 2" xfId="165"/>
    <cellStyle name="Mon閠aire_!!!GO" xfId="166"/>
    <cellStyle name="常规 3 3 5" xfId="167"/>
    <cellStyle name="20% - 强调文字颜色 4 2" xfId="168"/>
    <cellStyle name="常规 3 3 5 2" xfId="169"/>
    <cellStyle name="20% - 强调文字颜色 4 2 2" xfId="170"/>
    <cellStyle name="Accent6 - 60% 2 2" xfId="171"/>
    <cellStyle name="常规 3 3 6" xfId="172"/>
    <cellStyle name="20% - 强调文字颜色 4 3" xfId="173"/>
    <cellStyle name="20% - 强调文字颜色 5 2" xfId="174"/>
    <cellStyle name="20% - 强调文字颜色 5 2 2" xfId="175"/>
    <cellStyle name="20% - 强调文字颜色 5 3" xfId="176"/>
    <cellStyle name="20% - 强调文字颜色 6 2" xfId="177"/>
    <cellStyle name="20% - 强调文字颜色 6 2 2" xfId="178"/>
    <cellStyle name="Accent6 - 20% 3" xfId="179"/>
    <cellStyle name="20% - 强调文字颜色 6 3" xfId="180"/>
    <cellStyle name="40% - 强调文字颜色 1 2" xfId="181"/>
    <cellStyle name="40% - 强调文字颜色 1 2 2" xfId="182"/>
    <cellStyle name="Accent1" xfId="183"/>
    <cellStyle name="常规 9 2" xfId="184"/>
    <cellStyle name="40% - 强调文字颜色 1 3" xfId="185"/>
    <cellStyle name="40% - 强调文字颜色 2 2" xfId="186"/>
    <cellStyle name="40% - 强调文字颜色 2 2 2" xfId="187"/>
    <cellStyle name="40% - 强调文字颜色 2 3" xfId="188"/>
    <cellStyle name="40% - 强调文字颜色 3 2" xfId="189"/>
    <cellStyle name="40% - 强调文字颜色 3 2 2" xfId="190"/>
    <cellStyle name="40% - 强调文字颜色 3 3" xfId="191"/>
    <cellStyle name="40% - 强调文字颜色 4 2 2" xfId="192"/>
    <cellStyle name="Accent6 - 20% 2" xfId="193"/>
    <cellStyle name="40% - 强调文字颜色 4 3" xfId="194"/>
    <cellStyle name="好 2 3" xfId="195"/>
    <cellStyle name="40% - 强调文字颜色 5 2" xfId="196"/>
    <cellStyle name="60% - 强调文字颜色 4 3" xfId="197"/>
    <cellStyle name="40% - 强调文字颜色 5 2 2" xfId="198"/>
    <cellStyle name="好 2 4" xfId="199"/>
    <cellStyle name="40% - 强调文字颜色 5 3" xfId="200"/>
    <cellStyle name="标题 2 2 4" xfId="201"/>
    <cellStyle name="适中 2 2" xfId="202"/>
    <cellStyle name="百分比 2 9" xfId="203"/>
    <cellStyle name="好 3 3" xfId="204"/>
    <cellStyle name="40% - 强调文字颜色 6 2" xfId="205"/>
    <cellStyle name="适中 2 2 2" xfId="206"/>
    <cellStyle name="百分比 2 9 2" xfId="207"/>
    <cellStyle name="Accent2 5" xfId="208"/>
    <cellStyle name="40% - 强调文字颜色 6 2 2" xfId="209"/>
    <cellStyle name="好 3 4" xfId="210"/>
    <cellStyle name="40% - 强调文字颜色 6 3" xfId="211"/>
    <cellStyle name="输出 3 4" xfId="212"/>
    <cellStyle name="Accent6 2 2" xfId="213"/>
    <cellStyle name="60% - 强调文字颜色 1 2" xfId="214"/>
    <cellStyle name="60% - 强调文字颜色 1 2 2" xfId="215"/>
    <cellStyle name="好 7" xfId="216"/>
    <cellStyle name="标题 3 2 4" xfId="217"/>
    <cellStyle name="60% - 强调文字颜色 1 2 2 2" xfId="218"/>
    <cellStyle name="百分比 2 3 4 2" xfId="219"/>
    <cellStyle name="60% - 强调文字颜色 1 2 3" xfId="220"/>
    <cellStyle name="60% - 强调文字颜色 1 3" xfId="221"/>
    <cellStyle name="60% - 强调文字颜色 1 3 2" xfId="222"/>
    <cellStyle name="输出 4 4" xfId="223"/>
    <cellStyle name="常规 5" xfId="224"/>
    <cellStyle name="Accent6 3 2" xfId="225"/>
    <cellStyle name="60% - 强调文字颜色 2 2" xfId="226"/>
    <cellStyle name="Accent6 - 60%" xfId="227"/>
    <cellStyle name="60% - 强调文字颜色 2 2 3" xfId="228"/>
    <cellStyle name="注释 2" xfId="229"/>
    <cellStyle name="60% - 强调文字颜色 2 3 2" xfId="230"/>
    <cellStyle name="Accent6 4 2" xfId="231"/>
    <cellStyle name="60% - 强调文字颜色 3 2" xfId="232"/>
    <cellStyle name="60% - 强调文字颜色 3 2 2" xfId="233"/>
    <cellStyle name="60% - 强调文字颜色 3 2 3" xfId="234"/>
    <cellStyle name="Accent5 - 40% 2" xfId="235"/>
    <cellStyle name="60% - 强调文字颜色 3 3" xfId="236"/>
    <cellStyle name="Accent5 - 40% 2 2" xfId="237"/>
    <cellStyle name="60% - 强调文字颜色 3 3 2" xfId="238"/>
    <cellStyle name="Accent6 5 2" xfId="239"/>
    <cellStyle name="60% - 强调文字颜色 4 2" xfId="240"/>
    <cellStyle name="60% - 强调文字颜色 4 2 2" xfId="241"/>
    <cellStyle name="常规 20" xfId="242"/>
    <cellStyle name="常规 15" xfId="243"/>
    <cellStyle name="60% - 强调文字颜色 4 3 2" xfId="244"/>
    <cellStyle name="标题 1 4 2 2" xfId="245"/>
    <cellStyle name="60% - 强调文字颜色 5 2" xfId="246"/>
    <cellStyle name="60% - 强调文字颜色 5 2 2" xfId="247"/>
    <cellStyle name="百分比 2 10" xfId="248"/>
    <cellStyle name="60% - 强调文字颜色 5 2 3" xfId="249"/>
    <cellStyle name="60% - 强调文字颜色 5 3" xfId="250"/>
    <cellStyle name="RowLevel_0" xfId="251"/>
    <cellStyle name="60% - 强调文字颜色 5 3 2" xfId="252"/>
    <cellStyle name="60% - 强调文字颜色 6 2" xfId="253"/>
    <cellStyle name="强调文字颜色 5 2 3" xfId="254"/>
    <cellStyle name="Header2" xfId="255"/>
    <cellStyle name="60% - 强调文字颜色 6 2 2" xfId="256"/>
    <cellStyle name="Header2 2" xfId="257"/>
    <cellStyle name="60% - 强调文字颜色 6 2 2 2" xfId="258"/>
    <cellStyle name="60% - 强调文字颜色 6 2 3" xfId="259"/>
    <cellStyle name="60% - 强调文字颜色 6 3" xfId="260"/>
    <cellStyle name="6mal" xfId="261"/>
    <cellStyle name="Accent4 9" xfId="262"/>
    <cellStyle name="强调文字颜色 2 2 2" xfId="263"/>
    <cellStyle name="Accent1 - 20%" xfId="264"/>
    <cellStyle name="Accent5 - 20%" xfId="265"/>
    <cellStyle name="Accent1 - 20% 2 2" xfId="266"/>
    <cellStyle name="Accent1 - 20% 3" xfId="267"/>
    <cellStyle name="标题 6 2 2" xfId="268"/>
    <cellStyle name="Accent6 9" xfId="269"/>
    <cellStyle name="Accent1 - 40%" xfId="270"/>
    <cellStyle name="Accent1 - 40% 2" xfId="271"/>
    <cellStyle name="Accent1 - 40% 2 2" xfId="272"/>
    <cellStyle name="PSHeading 3 2" xfId="273"/>
    <cellStyle name="Accent1 - 40% 3" xfId="274"/>
    <cellStyle name="Accent1 - 60%" xfId="275"/>
    <cellStyle name="标题 1 5" xfId="276"/>
    <cellStyle name="Accent1 - 60% 2" xfId="277"/>
    <cellStyle name="标题 1 6" xfId="278"/>
    <cellStyle name="Accent1 - 60% 3" xfId="279"/>
    <cellStyle name="Accent1 2" xfId="280"/>
    <cellStyle name="Date 3" xfId="281"/>
    <cellStyle name="Accent1 2 2" xfId="282"/>
    <cellStyle name="Currency [0]_!!!GO" xfId="283"/>
    <cellStyle name="Accent1 3" xfId="284"/>
    <cellStyle name="Accent1 3 2" xfId="285"/>
    <cellStyle name="Accent1 5 2" xfId="286"/>
    <cellStyle name="sstot" xfId="287"/>
    <cellStyle name="常规 2 2 3 2" xfId="288"/>
    <cellStyle name="Accent1 6" xfId="289"/>
    <cellStyle name="常规 2 2 3 3" xfId="290"/>
    <cellStyle name="Accent1 7" xfId="291"/>
    <cellStyle name="常规 2 2 3 4" xfId="292"/>
    <cellStyle name="差_1110洱源 2" xfId="293"/>
    <cellStyle name="Accent1 8" xfId="294"/>
    <cellStyle name="差_1110洱源 3" xfId="295"/>
    <cellStyle name="Accent1 9" xfId="296"/>
    <cellStyle name="强调文字颜色 5 2 2 2" xfId="297"/>
    <cellStyle name="Header1 2" xfId="298"/>
    <cellStyle name="Accent2" xfId="299"/>
    <cellStyle name="输入 2 4" xfId="300"/>
    <cellStyle name="Accent2 - 40% 2 2" xfId="301"/>
    <cellStyle name="Accent2 - 60% 2" xfId="302"/>
    <cellStyle name="Accent5 - 40% 3" xfId="303"/>
    <cellStyle name="Accent2 - 60% 2 2" xfId="304"/>
    <cellStyle name="Accent2 - 60% 3" xfId="305"/>
    <cellStyle name="Accent2 2" xfId="306"/>
    <cellStyle name="t" xfId="307"/>
    <cellStyle name="Accent2 2 2" xfId="308"/>
    <cellStyle name="Accent2 3" xfId="309"/>
    <cellStyle name="Accent2 3 2" xfId="310"/>
    <cellStyle name="Accent2 4" xfId="311"/>
    <cellStyle name="Accent2 4 2" xfId="312"/>
    <cellStyle name="百分比 2 9 2 2" xfId="313"/>
    <cellStyle name="Accent2 5 2" xfId="314"/>
    <cellStyle name="常规 2 2 11" xfId="315"/>
    <cellStyle name="百分比 2 9 3" xfId="316"/>
    <cellStyle name="Date" xfId="317"/>
    <cellStyle name="常规 2 2 4 2" xfId="318"/>
    <cellStyle name="Accent2 6" xfId="319"/>
    <cellStyle name="Accent2 7" xfId="320"/>
    <cellStyle name="Accent2 8" xfId="321"/>
    <cellStyle name="Accent2 9" xfId="322"/>
    <cellStyle name="Accent3" xfId="323"/>
    <cellStyle name="Milliers_!!!GO" xfId="324"/>
    <cellStyle name="Accent5 2" xfId="325"/>
    <cellStyle name="Accent3 - 20%" xfId="326"/>
    <cellStyle name="标题 1 3" xfId="327"/>
    <cellStyle name="常规 2 2 7" xfId="328"/>
    <cellStyle name="百分比 4 3" xfId="329"/>
    <cellStyle name="Accent5 2 2" xfId="330"/>
    <cellStyle name="Accent3 - 20% 2" xfId="331"/>
    <cellStyle name="标题 1 3 2" xfId="332"/>
    <cellStyle name="汇总 3" xfId="333"/>
    <cellStyle name="Accent5 6" xfId="334"/>
    <cellStyle name="Accent3 - 20% 2 2" xfId="335"/>
    <cellStyle name="标题 1 4" xfId="336"/>
    <cellStyle name="Accent3 - 20% 3" xfId="337"/>
    <cellStyle name="Mon閠aire [0]_!!!GO" xfId="338"/>
    <cellStyle name="Accent4 3 2" xfId="339"/>
    <cellStyle name="Accent3 - 40%" xfId="340"/>
    <cellStyle name="Accent3 - 40% 2" xfId="341"/>
    <cellStyle name="Accent3 - 40% 2 2" xfId="342"/>
    <cellStyle name="Accent4 - 60%" xfId="343"/>
    <cellStyle name="捠壿 [0.00]_Region Orders (2)" xfId="344"/>
    <cellStyle name="常规 15 2 2" xfId="345"/>
    <cellStyle name="百分比 2 6 2" xfId="346"/>
    <cellStyle name="Accent3 - 40% 3" xfId="347"/>
    <cellStyle name="Accent4 5 2" xfId="348"/>
    <cellStyle name="Accent3 - 60%" xfId="349"/>
    <cellStyle name="好_M01-1 3" xfId="350"/>
    <cellStyle name="Accent3 - 60% 2" xfId="351"/>
    <cellStyle name="编号" xfId="352"/>
    <cellStyle name="Accent3 - 60% 2 2" xfId="353"/>
    <cellStyle name="Accent3 - 60% 3" xfId="354"/>
    <cellStyle name="Accent3 2" xfId="355"/>
    <cellStyle name="comma zerodec" xfId="356"/>
    <cellStyle name="Accent3 2 2" xfId="357"/>
    <cellStyle name="Accent3 3" xfId="358"/>
    <cellStyle name="Accent3 3 2" xfId="359"/>
    <cellStyle name="Accent3 4" xfId="360"/>
    <cellStyle name="Accent3 5" xfId="361"/>
    <cellStyle name="Accent3 5 2" xfId="362"/>
    <cellStyle name="Moneda_96 Risk" xfId="363"/>
    <cellStyle name="常规 2 2 5 2" xfId="364"/>
    <cellStyle name="Accent3 6" xfId="365"/>
    <cellStyle name="Accent3 7" xfId="366"/>
    <cellStyle name="Accent3 8" xfId="367"/>
    <cellStyle name="百分比 2" xfId="368"/>
    <cellStyle name="Accent3 9" xfId="369"/>
    <cellStyle name="Accent4" xfId="370"/>
    <cellStyle name="百分比 2 2 2" xfId="371"/>
    <cellStyle name="Accent4 - 20%" xfId="372"/>
    <cellStyle name="百分比 2 2 2 2" xfId="373"/>
    <cellStyle name="Accent4 - 20% 2" xfId="374"/>
    <cellStyle name="百分比 2 2 2 2 2" xfId="375"/>
    <cellStyle name="Accent4 - 20% 2 2" xfId="376"/>
    <cellStyle name="强调 2 2" xfId="377"/>
    <cellStyle name="百分比 2 2 2 3" xfId="378"/>
    <cellStyle name="Accent4 - 20% 3" xfId="379"/>
    <cellStyle name="百分比 2 4 2" xfId="380"/>
    <cellStyle name="Accent4 - 40%" xfId="381"/>
    <cellStyle name="百分比 2 4 2 2" xfId="382"/>
    <cellStyle name="Accent6 - 40%" xfId="383"/>
    <cellStyle name="Accent4 - 40% 2" xfId="384"/>
    <cellStyle name="商品名称 4" xfId="385"/>
    <cellStyle name="Accent6 - 40% 2" xfId="386"/>
    <cellStyle name="Accent4 - 40% 2 2" xfId="387"/>
    <cellStyle name="Accent4 - 40% 3" xfId="388"/>
    <cellStyle name="Accent4 - 60% 2" xfId="389"/>
    <cellStyle name="Accent4 - 60% 2 2" xfId="390"/>
    <cellStyle name="Accent4 - 60% 3" xfId="391"/>
    <cellStyle name="PSSpacer" xfId="392"/>
    <cellStyle name="Accent6" xfId="393"/>
    <cellStyle name="Accent4 2" xfId="394"/>
    <cellStyle name="New Times Roman" xfId="395"/>
    <cellStyle name="Accent4 3" xfId="396"/>
    <cellStyle name="Accent4 4" xfId="397"/>
    <cellStyle name="Accent4 4 2" xfId="398"/>
    <cellStyle name="PSHeading 5" xfId="399"/>
    <cellStyle name="标题 1 2 2" xfId="400"/>
    <cellStyle name="常规 2 2 6 2" xfId="401"/>
    <cellStyle name="Accent4 6" xfId="402"/>
    <cellStyle name="百分比 4 2 2" xfId="403"/>
    <cellStyle name="标题 1 2 3" xfId="404"/>
    <cellStyle name="Accent4 7" xfId="405"/>
    <cellStyle name="标题 1 2 4" xfId="406"/>
    <cellStyle name="Accent4 8" xfId="407"/>
    <cellStyle name="Accent5" xfId="408"/>
    <cellStyle name="Accent5 - 20% 2" xfId="409"/>
    <cellStyle name="Accent5 - 20% 2 2" xfId="410"/>
    <cellStyle name="Input [yellow] 2 2 2" xfId="411"/>
    <cellStyle name="Accent5 - 20% 3" xfId="412"/>
    <cellStyle name="Accent5 - 40%" xfId="413"/>
    <cellStyle name="标题 2 3 3" xfId="414"/>
    <cellStyle name="Accent5 - 60%" xfId="415"/>
    <cellStyle name="Accent5 - 60% 2" xfId="416"/>
    <cellStyle name="Category" xfId="417"/>
    <cellStyle name="Accent5 3" xfId="418"/>
    <cellStyle name="标题 2 3" xfId="419"/>
    <cellStyle name="Category 2" xfId="420"/>
    <cellStyle name="Accent5 3 2" xfId="421"/>
    <cellStyle name="标题 3 3" xfId="422"/>
    <cellStyle name="Comma [0]_!!!GO" xfId="423"/>
    <cellStyle name="Accent5 4 2" xfId="424"/>
    <cellStyle name="汇总 2" xfId="425"/>
    <cellStyle name="Accent5 5" xfId="426"/>
    <cellStyle name="汇总 2 2" xfId="427"/>
    <cellStyle name="Accent5 5 2" xfId="428"/>
    <cellStyle name="标题 1 3 3" xfId="429"/>
    <cellStyle name="汇总 4" xfId="430"/>
    <cellStyle name="Accent5 7" xfId="431"/>
    <cellStyle name="标题 1 3 4" xfId="432"/>
    <cellStyle name="百分比 2 3 2 2 2" xfId="433"/>
    <cellStyle name="汇总 5" xfId="434"/>
    <cellStyle name="Accent5 8" xfId="435"/>
    <cellStyle name="Accent6 - 20%" xfId="436"/>
    <cellStyle name="Accent6 - 40% 2 2" xfId="437"/>
    <cellStyle name="ColLevel_0" xfId="438"/>
    <cellStyle name="Accent6 - 40% 3" xfId="439"/>
    <cellStyle name="Accent6 - 60% 2" xfId="440"/>
    <cellStyle name="Accent6 - 60% 3" xfId="441"/>
    <cellStyle name="标题 1 4 4" xfId="442"/>
    <cellStyle name="Accent6 8" xfId="443"/>
    <cellStyle name="百分比 2 4 3" xfId="444"/>
    <cellStyle name="Comma_!!!GO" xfId="445"/>
    <cellStyle name="分级显示列_1_Book1" xfId="446"/>
    <cellStyle name="标题 3 3 2" xfId="447"/>
    <cellStyle name="Currency_!!!GO" xfId="448"/>
    <cellStyle name="标题 2 3 4" xfId="449"/>
    <cellStyle name="Currency1" xfId="450"/>
    <cellStyle name="Date 2" xfId="451"/>
    <cellStyle name="Date 2 2" xfId="452"/>
    <cellStyle name="Dollar (zero dec)" xfId="453"/>
    <cellStyle name="标题 2 2" xfId="454"/>
    <cellStyle name="常规 2 3 6" xfId="455"/>
    <cellStyle name="百分比 5 2" xfId="456"/>
    <cellStyle name="Grey" xfId="457"/>
    <cellStyle name="强调文字颜色 5 2 2" xfId="458"/>
    <cellStyle name="Header1" xfId="459"/>
    <cellStyle name="Header2 2 2" xfId="460"/>
    <cellStyle name="Header2 3" xfId="461"/>
    <cellStyle name="千位分隔 2 4" xfId="462"/>
    <cellStyle name="Input [yellow]" xfId="463"/>
    <cellStyle name="千位分隔 2 4 2" xfId="464"/>
    <cellStyle name="Input [yellow] 2" xfId="465"/>
    <cellStyle name="Input [yellow] 2 2" xfId="466"/>
    <cellStyle name="Input [yellow] 2 3" xfId="467"/>
    <cellStyle name="Input [yellow] 3" xfId="468"/>
    <cellStyle name="Input [yellow] 3 2" xfId="469"/>
    <cellStyle name="Input Cells" xfId="470"/>
    <cellStyle name="Linked Cells" xfId="471"/>
    <cellStyle name="Millares [0]_96 Risk" xfId="472"/>
    <cellStyle name="常规 2 2 2 2" xfId="473"/>
    <cellStyle name="Millares_96 Risk" xfId="474"/>
    <cellStyle name="千位分隔 2 3 2" xfId="475"/>
    <cellStyle name="Milliers [0]_!!!GO" xfId="476"/>
    <cellStyle name="Moneda [0]_96 Risk" xfId="477"/>
    <cellStyle name="数量 3" xfId="478"/>
    <cellStyle name="标题 1 2 2 2" xfId="479"/>
    <cellStyle name="Month" xfId="480"/>
    <cellStyle name="Month 2" xfId="481"/>
    <cellStyle name="百分比 10" xfId="482"/>
    <cellStyle name="PSHeading 2" xfId="483"/>
    <cellStyle name="no dec" xfId="484"/>
    <cellStyle name="PSHeading 2 2" xfId="485"/>
    <cellStyle name="no dec 2" xfId="486"/>
    <cellStyle name="PSHeading 2 2 2" xfId="487"/>
    <cellStyle name="no dec 2 2" xfId="488"/>
    <cellStyle name="百分比 3 3 2" xfId="489"/>
    <cellStyle name="PSHeading 2 3" xfId="490"/>
    <cellStyle name="no dec 3" xfId="491"/>
    <cellStyle name="Normal - Style1" xfId="492"/>
    <cellStyle name="百分比 2 5 2" xfId="493"/>
    <cellStyle name="Normal_!!!GO" xfId="494"/>
    <cellStyle name="PSInt" xfId="495"/>
    <cellStyle name="per.style" xfId="496"/>
    <cellStyle name="常规 2 3 4" xfId="497"/>
    <cellStyle name="t_HVAC Equipment (3)" xfId="498"/>
    <cellStyle name="Percent [2] 2" xfId="499"/>
    <cellStyle name="Percent_!!!GO" xfId="500"/>
    <cellStyle name="百分比 8" xfId="501"/>
    <cellStyle name="Pourcentage_pldt" xfId="502"/>
    <cellStyle name="PSChar 2" xfId="503"/>
    <cellStyle name="编号 2 2" xfId="504"/>
    <cellStyle name="PSHeading 3 3" xfId="505"/>
    <cellStyle name="PSDate" xfId="506"/>
    <cellStyle name="编号 2 2 2" xfId="507"/>
    <cellStyle name="PSDate 2" xfId="508"/>
    <cellStyle name="PSDec" xfId="509"/>
    <cellStyle name="编号 4" xfId="510"/>
    <cellStyle name="常规 10" xfId="511"/>
    <cellStyle name="PSDec 2" xfId="512"/>
    <cellStyle name="PSHeading" xfId="513"/>
    <cellStyle name="PSHeading 2 2 3" xfId="514"/>
    <cellStyle name="PSHeading 2 4" xfId="515"/>
    <cellStyle name="PSHeading 3" xfId="516"/>
    <cellStyle name="PSInt 2" xfId="517"/>
    <cellStyle name="PSSpacer 2" xfId="518"/>
    <cellStyle name="sstot 2" xfId="519"/>
    <cellStyle name="Standard_AREAS" xfId="520"/>
    <cellStyle name="t 2" xfId="521"/>
    <cellStyle name="常规 2 3 4 2" xfId="522"/>
    <cellStyle name="t_HVAC Equipment (3) 2" xfId="523"/>
    <cellStyle name="百分比 2 11" xfId="524"/>
    <cellStyle name="千位分隔 2 2" xfId="525"/>
    <cellStyle name="百分比 2 3 5" xfId="526"/>
    <cellStyle name="百分比 2 11 2" xfId="527"/>
    <cellStyle name="百分比 7 2" xfId="528"/>
    <cellStyle name="百分比 2 12" xfId="529"/>
    <cellStyle name="标题 10" xfId="530"/>
    <cellStyle name="百分比 2 2" xfId="531"/>
    <cellStyle name="百分比 2 2 3" xfId="532"/>
    <cellStyle name="百分比 2 2 3 2" xfId="533"/>
    <cellStyle name="百分比 2 3" xfId="534"/>
    <cellStyle name="常规_Sheet3" xfId="535"/>
    <cellStyle name="百分比 2 3 2" xfId="536"/>
    <cellStyle name="百分比 2 3 2 2" xfId="537"/>
    <cellStyle name="百分比 2 3 2 3" xfId="538"/>
    <cellStyle name="百分比 2 3 3" xfId="539"/>
    <cellStyle name="百分比 2 3 3 2" xfId="540"/>
    <cellStyle name="百分比 2 4" xfId="541"/>
    <cellStyle name="百分比 2 4 3 2" xfId="542"/>
    <cellStyle name="百分比 2 4 4" xfId="543"/>
    <cellStyle name="百分比 2 5" xfId="544"/>
    <cellStyle name="常规 15 2" xfId="545"/>
    <cellStyle name="百分比 2 6" xfId="546"/>
    <cellStyle name="标题 2 2 2" xfId="547"/>
    <cellStyle name="常规 15 3" xfId="548"/>
    <cellStyle name="百分比 2 7" xfId="549"/>
    <cellStyle name="标题 2 2 3" xfId="550"/>
    <cellStyle name="百分比 2 8" xfId="551"/>
    <cellStyle name="百分比 3" xfId="552"/>
    <cellStyle name="百分比 3 2" xfId="553"/>
    <cellStyle name="百分比 3 2 2" xfId="554"/>
    <cellStyle name="百分比 3 3" xfId="555"/>
    <cellStyle name="编号 2" xfId="556"/>
    <cellStyle name="百分比 3 4" xfId="557"/>
    <cellStyle name="标题 1 2" xfId="558"/>
    <cellStyle name="常规 2 2 6" xfId="559"/>
    <cellStyle name="百分比 4 2" xfId="560"/>
    <cellStyle name="标题 3 2" xfId="561"/>
    <cellStyle name="百分比 6 2" xfId="562"/>
    <cellStyle name="百分比 8 2" xfId="563"/>
    <cellStyle name="百分比 9" xfId="564"/>
    <cellStyle name="百分比 9 2" xfId="565"/>
    <cellStyle name="捠壿_Region Orders (2)" xfId="566"/>
    <cellStyle name="编号 2 3" xfId="567"/>
    <cellStyle name="编号 3" xfId="568"/>
    <cellStyle name="标题 1 3 2 2" xfId="569"/>
    <cellStyle name="标题 1 5 3" xfId="570"/>
    <cellStyle name="标题 2 4 2" xfId="571"/>
    <cellStyle name="标题 1 7" xfId="572"/>
    <cellStyle name="标题 2 3 2" xfId="573"/>
    <cellStyle name="标题 2 3 2 2" xfId="574"/>
    <cellStyle name="标题 2 4" xfId="575"/>
    <cellStyle name="标题 2 4 2 2" xfId="576"/>
    <cellStyle name="好 5 2" xfId="577"/>
    <cellStyle name="标题 3 2 2 2" xfId="578"/>
    <cellStyle name="标题 2 4 3" xfId="579"/>
    <cellStyle name="标题 2 4 4" xfId="580"/>
    <cellStyle name="标题 2 5" xfId="581"/>
    <cellStyle name="标题 2 7" xfId="582"/>
    <cellStyle name="标题 2 5 2" xfId="583"/>
    <cellStyle name="标题 2 5 3" xfId="584"/>
    <cellStyle name="标题 2 6" xfId="585"/>
    <cellStyle name="好 5" xfId="586"/>
    <cellStyle name="标题 3 2 2" xfId="587"/>
    <cellStyle name="好 6" xfId="588"/>
    <cellStyle name="标题 3 2 3" xfId="589"/>
    <cellStyle name="标题 3 3 2 2" xfId="590"/>
    <cellStyle name="标题 3 3 3" xfId="591"/>
    <cellStyle name="标题 3 3 4" xfId="592"/>
    <cellStyle name="标题 3 4" xfId="593"/>
    <cellStyle name="标题 3 4 2" xfId="594"/>
    <cellStyle name="标题 3 4 2 2" xfId="595"/>
    <cellStyle name="标题 3 4 3" xfId="596"/>
    <cellStyle name="标题 3 4 4" xfId="597"/>
    <cellStyle name="标题 3 5" xfId="598"/>
    <cellStyle name="标题 3 5 2" xfId="599"/>
    <cellStyle name="标题 3 5 3" xfId="600"/>
    <cellStyle name="标题 3 6" xfId="601"/>
    <cellStyle name="数量 2 2 2" xfId="602"/>
    <cellStyle name="标题 3 7" xfId="603"/>
    <cellStyle name="千位分隔 3" xfId="604"/>
    <cellStyle name="标题 4 2" xfId="605"/>
    <cellStyle name="千位分隔 3 2" xfId="606"/>
    <cellStyle name="标题 4 2 2" xfId="607"/>
    <cellStyle name="千位分隔 3 2 2" xfId="608"/>
    <cellStyle name="标题 4 2 2 2" xfId="609"/>
    <cellStyle name="千位分隔 3 3" xfId="610"/>
    <cellStyle name="标题 4 2 3" xfId="611"/>
    <cellStyle name="标题 4 2 4" xfId="612"/>
    <cellStyle name="千位分隔 4" xfId="613"/>
    <cellStyle name="标题 4 3" xfId="614"/>
    <cellStyle name="千位分隔 4 2" xfId="615"/>
    <cellStyle name="标题 4 3 2" xfId="616"/>
    <cellStyle name="标题 4 3 2 2" xfId="617"/>
    <cellStyle name="标题 4 3 3" xfId="618"/>
    <cellStyle name="标题 4 3 4" xfId="619"/>
    <cellStyle name="千位分隔 5" xfId="620"/>
    <cellStyle name="标题 4 4" xfId="621"/>
    <cellStyle name="千位分隔 5 2" xfId="622"/>
    <cellStyle name="标题 4 4 2" xfId="623"/>
    <cellStyle name="标题 4 4 2 2" xfId="624"/>
    <cellStyle name="标题 4 4 3" xfId="625"/>
    <cellStyle name="标题 4 4 4" xfId="626"/>
    <cellStyle name="千位分隔 6" xfId="627"/>
    <cellStyle name="标题 4 5" xfId="628"/>
    <cellStyle name="千位分隔 6 2" xfId="629"/>
    <cellStyle name="标题 4 5 2" xfId="630"/>
    <cellStyle name="标题 4 5 3" xfId="631"/>
    <cellStyle name="千位分隔 7" xfId="632"/>
    <cellStyle name="标题 4 6" xfId="633"/>
    <cellStyle name="千位分隔 8" xfId="634"/>
    <cellStyle name="标题 4 7" xfId="635"/>
    <cellStyle name="标题 5" xfId="636"/>
    <cellStyle name="标题 5 2" xfId="637"/>
    <cellStyle name="标题 5 2 2" xfId="638"/>
    <cellStyle name="标题 5 3" xfId="639"/>
    <cellStyle name="标题 5 4" xfId="640"/>
    <cellStyle name="标题 6" xfId="641"/>
    <cellStyle name="标题 6 2" xfId="642"/>
    <cellStyle name="标题 6 3" xfId="643"/>
    <cellStyle name="标题 6 4" xfId="644"/>
    <cellStyle name="标题 7" xfId="645"/>
    <cellStyle name="标题 7 2" xfId="646"/>
    <cellStyle name="标题 7 2 2" xfId="647"/>
    <cellStyle name="标题 7 3" xfId="648"/>
    <cellStyle name="标题 7 4" xfId="649"/>
    <cellStyle name="标题 8" xfId="650"/>
    <cellStyle name="常规 2 7" xfId="651"/>
    <cellStyle name="标题 8 2" xfId="652"/>
    <cellStyle name="输入 2" xfId="653"/>
    <cellStyle name="常规 2 8" xfId="654"/>
    <cellStyle name="标题 8 3" xfId="655"/>
    <cellStyle name="标题 9" xfId="656"/>
    <cellStyle name="标题1" xfId="657"/>
    <cellStyle name="标题1 2" xfId="658"/>
    <cellStyle name="标题1 2 2" xfId="659"/>
    <cellStyle name="标题1 2 2 2" xfId="660"/>
    <cellStyle name="差 5 2" xfId="661"/>
    <cellStyle name="标题1 2 3" xfId="662"/>
    <cellStyle name="标题1 3" xfId="663"/>
    <cellStyle name="标题1 3 2" xfId="664"/>
    <cellStyle name="标题1 4" xfId="665"/>
    <cellStyle name="表标题" xfId="666"/>
    <cellStyle name="表标题 2" xfId="667"/>
    <cellStyle name="部门" xfId="668"/>
    <cellStyle name="部门 2" xfId="669"/>
    <cellStyle name="部门 2 2" xfId="670"/>
    <cellStyle name="部门 2 2 2" xfId="671"/>
    <cellStyle name="部门 2 3" xfId="672"/>
    <cellStyle name="部门 3" xfId="673"/>
    <cellStyle name="部门 3 2" xfId="674"/>
    <cellStyle name="解释性文本 5" xfId="675"/>
    <cellStyle name="差 2" xfId="676"/>
    <cellStyle name="解释性文本 5 2" xfId="677"/>
    <cellStyle name="差 2 2" xfId="678"/>
    <cellStyle name="差 2 2 2" xfId="679"/>
    <cellStyle name="解释性文本 5 3" xfId="680"/>
    <cellStyle name="差 2 3" xfId="681"/>
    <cellStyle name="差 2 4" xfId="682"/>
    <cellStyle name="解释性文本 6" xfId="683"/>
    <cellStyle name="差 3" xfId="684"/>
    <cellStyle name="差 3 2" xfId="685"/>
    <cellStyle name="差 3 2 2" xfId="686"/>
    <cellStyle name="差 3 3" xfId="687"/>
    <cellStyle name="差 3 4" xfId="688"/>
    <cellStyle name="解释性文本 7" xfId="689"/>
    <cellStyle name="差 4" xfId="690"/>
    <cellStyle name="差 4 2" xfId="691"/>
    <cellStyle name="差 4 2 2" xfId="692"/>
    <cellStyle name="差 4 3" xfId="693"/>
    <cellStyle name="差 4 4" xfId="694"/>
    <cellStyle name="差 5" xfId="695"/>
    <cellStyle name="差 5 3" xfId="696"/>
    <cellStyle name="差_0502通海县 2 2" xfId="697"/>
    <cellStyle name="差 6" xfId="698"/>
    <cellStyle name="差 8" xfId="699"/>
    <cellStyle name="差_0502通海县" xfId="700"/>
    <cellStyle name="差_0502通海县 2" xfId="701"/>
    <cellStyle name="差_0502通海县 3" xfId="702"/>
    <cellStyle name="差_0605石屏" xfId="703"/>
    <cellStyle name="差_0605石屏 2" xfId="704"/>
    <cellStyle name="差_0605石屏 2 2" xfId="705"/>
    <cellStyle name="差_0605石屏 3" xfId="706"/>
    <cellStyle name="差_0605石屏县" xfId="707"/>
    <cellStyle name="差_0605石屏县 2" xfId="708"/>
    <cellStyle name="差_0605石屏县 2 2" xfId="709"/>
    <cellStyle name="差_0605石屏县 3" xfId="710"/>
    <cellStyle name="差_1110洱源" xfId="711"/>
    <cellStyle name="差_1110洱源 2 2" xfId="712"/>
    <cellStyle name="差_11大理" xfId="713"/>
    <cellStyle name="差_11大理 2" xfId="714"/>
    <cellStyle name="差_11大理 2 2" xfId="715"/>
    <cellStyle name="差_11大理 3" xfId="716"/>
    <cellStyle name="差_2007年地州资金往来对账表" xfId="717"/>
    <cellStyle name="差_2007年地州资金往来对账表 2" xfId="718"/>
    <cellStyle name="差_2007年地州资金往来对账表 2 2" xfId="719"/>
    <cellStyle name="差_2007年地州资金往来对账表 3" xfId="720"/>
    <cellStyle name="常规 28" xfId="721"/>
    <cellStyle name="差_2008年地州对账表(国库资金）" xfId="722"/>
    <cellStyle name="差_2008年地州对账表(国库资金） 2" xfId="723"/>
    <cellStyle name="适中 3" xfId="724"/>
    <cellStyle name="差_2008年地州对账表(国库资金） 2 2" xfId="725"/>
    <cellStyle name="差_2008年地州对账表(国库资金） 3" xfId="726"/>
    <cellStyle name="差_Book1" xfId="727"/>
    <cellStyle name="差_M01-1" xfId="728"/>
    <cellStyle name="昗弨_Pacific Region P&amp;L" xfId="729"/>
    <cellStyle name="差_M01-1 2" xfId="730"/>
    <cellStyle name="差_M01-1 2 2" xfId="731"/>
    <cellStyle name="差_M01-1 3" xfId="732"/>
    <cellStyle name="常规 10 2" xfId="733"/>
    <cellStyle name="常规 10 2 2" xfId="734"/>
    <cellStyle name="常规 10 2 2 2" xfId="735"/>
    <cellStyle name="汇总 6 2" xfId="736"/>
    <cellStyle name="常规 10 2 3" xfId="737"/>
    <cellStyle name="常规 10 2_报预算局：2016年云南省及省本级1-7月社保基金预算执行情况表（0823）" xfId="738"/>
    <cellStyle name="常规 10 3" xfId="739"/>
    <cellStyle name="常规 10 41" xfId="740"/>
    <cellStyle name="常规 10 41 2" xfId="741"/>
    <cellStyle name="常规 11" xfId="742"/>
    <cellStyle name="常规 11 2" xfId="743"/>
    <cellStyle name="常规 11 2 2" xfId="744"/>
    <cellStyle name="常规 11 3" xfId="745"/>
    <cellStyle name="常规 11 3 2" xfId="746"/>
    <cellStyle name="链接单元格 3 2 2" xfId="747"/>
    <cellStyle name="常规 11 4" xfId="748"/>
    <cellStyle name="好 4 2" xfId="749"/>
    <cellStyle name="常规 12" xfId="750"/>
    <cellStyle name="好 4 2 2" xfId="751"/>
    <cellStyle name="常规 12 2" xfId="752"/>
    <cellStyle name="好 4 3" xfId="753"/>
    <cellStyle name="常规 13" xfId="754"/>
    <cellStyle name="常规 13 2" xfId="755"/>
    <cellStyle name="好 4 4" xfId="756"/>
    <cellStyle name="常规 14" xfId="757"/>
    <cellStyle name="常规 14 2" xfId="758"/>
    <cellStyle name="检查单元格 2 2 2" xfId="759"/>
    <cellStyle name="常规 21" xfId="760"/>
    <cellStyle name="常规 16" xfId="761"/>
    <cellStyle name="常规 16 2" xfId="762"/>
    <cellStyle name="注释 4 2" xfId="763"/>
    <cellStyle name="常规 22" xfId="764"/>
    <cellStyle name="常规 17" xfId="765"/>
    <cellStyle name="注释 4 2 2" xfId="766"/>
    <cellStyle name="常规 17 2" xfId="767"/>
    <cellStyle name="常规 17 2 2" xfId="768"/>
    <cellStyle name="常规 17 3" xfId="769"/>
    <cellStyle name="注释 4 3" xfId="770"/>
    <cellStyle name="常规 23" xfId="771"/>
    <cellStyle name="常规 18" xfId="772"/>
    <cellStyle name="常规 5 42" xfId="773"/>
    <cellStyle name="常规 18 2" xfId="774"/>
    <cellStyle name="常规 5 42 2" xfId="775"/>
    <cellStyle name="常规 18 2 2" xfId="776"/>
    <cellStyle name="常规 18 3" xfId="777"/>
    <cellStyle name="注释 4 4" xfId="778"/>
    <cellStyle name="常规 24" xfId="779"/>
    <cellStyle name="常规 19" xfId="780"/>
    <cellStyle name="常规 19 10" xfId="781"/>
    <cellStyle name="常规 19 2" xfId="782"/>
    <cellStyle name="常规 19 2 2" xfId="783"/>
    <cellStyle name="常规 19 3" xfId="784"/>
    <cellStyle name="常规 2" xfId="785"/>
    <cellStyle name="强调文字颜色 3 3" xfId="786"/>
    <cellStyle name="常规 2 10" xfId="787"/>
    <cellStyle name="强调文字颜色 3 3 2" xfId="788"/>
    <cellStyle name="常规 2 10 2" xfId="789"/>
    <cellStyle name="常规 2 11" xfId="790"/>
    <cellStyle name="常规 2 11 2" xfId="791"/>
    <cellStyle name="常规 2 12" xfId="792"/>
    <cellStyle name="常规 2 13" xfId="793"/>
    <cellStyle name="常规 2 13 2" xfId="794"/>
    <cellStyle name="常规 2 14" xfId="795"/>
    <cellStyle name="常规 2 14 2" xfId="796"/>
    <cellStyle name="常规 2 15" xfId="797"/>
    <cellStyle name="常规 2 16" xfId="798"/>
    <cellStyle name="常规 2 2" xfId="799"/>
    <cellStyle name="常规 2 2 11 2" xfId="800"/>
    <cellStyle name="常规 2 2 2" xfId="801"/>
    <cellStyle name="常规 2 2 2 2 2" xfId="802"/>
    <cellStyle name="常规 2 2 2 2 2 2" xfId="803"/>
    <cellStyle name="常规 2 2 2 2 3" xfId="804"/>
    <cellStyle name="常规 2 2 2 3" xfId="805"/>
    <cellStyle name="常规 2 2 2 3 2" xfId="806"/>
    <cellStyle name="强调文字颜色 1 2" xfId="807"/>
    <cellStyle name="常规 2 2 2 4 2" xfId="808"/>
    <cellStyle name="常规 2 2 3" xfId="809"/>
    <cellStyle name="常规 2 2 3 2 2" xfId="810"/>
    <cellStyle name="常规 2 2 3 3 2" xfId="811"/>
    <cellStyle name="常规 2 2 4" xfId="812"/>
    <cellStyle name="常规 2 2 5" xfId="813"/>
    <cellStyle name="常规 2 3" xfId="814"/>
    <cellStyle name="常规 2 3 2" xfId="815"/>
    <cellStyle name="常规 2 3 2 2" xfId="816"/>
    <cellStyle name="常规 2 3 2 2 2" xfId="817"/>
    <cellStyle name="常规 2 3 2 2 2 2" xfId="818"/>
    <cellStyle name="常规 2 3 2 2 3" xfId="819"/>
    <cellStyle name="常规 2 3 2 3" xfId="820"/>
    <cellStyle name="常规 2 3 2 3 2" xfId="821"/>
    <cellStyle name="常规 2 3 2 4" xfId="822"/>
    <cellStyle name="常规 2 3 2 4 2" xfId="823"/>
    <cellStyle name="常规 2 3 2 5" xfId="824"/>
    <cellStyle name="常规 2 3 3" xfId="825"/>
    <cellStyle name="常规 2 3 3 2" xfId="826"/>
    <cellStyle name="常规 2 3 3 2 2" xfId="827"/>
    <cellStyle name="常规 2 3 3 3" xfId="828"/>
    <cellStyle name="常规 2 3 3 3 2" xfId="829"/>
    <cellStyle name="常规 2 3 3 4" xfId="830"/>
    <cellStyle name="常规 2 3 5" xfId="831"/>
    <cellStyle name="常规 2 3 5 2" xfId="832"/>
    <cellStyle name="常规 2 4" xfId="833"/>
    <cellStyle name="常规 2 4 2" xfId="834"/>
    <cellStyle name="常规 2 4 2 2" xfId="835"/>
    <cellStyle name="常规 2 4 2 2 2" xfId="836"/>
    <cellStyle name="输出 2 2 2" xfId="837"/>
    <cellStyle name="常规 2 4 2 3" xfId="838"/>
    <cellStyle name="常规 2 4 2 3 2" xfId="839"/>
    <cellStyle name="常规 2 4 2 4" xfId="840"/>
    <cellStyle name="常规 2 4 3" xfId="841"/>
    <cellStyle name="常规 2 4 3 2" xfId="842"/>
    <cellStyle name="常规 2 4 4" xfId="843"/>
    <cellStyle name="常规 2 4 4 2" xfId="844"/>
    <cellStyle name="常规 2 4 5" xfId="845"/>
    <cellStyle name="常规 2 5" xfId="846"/>
    <cellStyle name="常规 2 5 2" xfId="847"/>
    <cellStyle name="检查单元格 6" xfId="848"/>
    <cellStyle name="常规 2 5 2 2" xfId="849"/>
    <cellStyle name="常规 2 5 2 2 2" xfId="850"/>
    <cellStyle name="输出 3 2 2" xfId="851"/>
    <cellStyle name="检查单元格 7" xfId="852"/>
    <cellStyle name="常规 2 5 2 3" xfId="853"/>
    <cellStyle name="常规 2 5 3" xfId="854"/>
    <cellStyle name="常规 2 5 3 2" xfId="855"/>
    <cellStyle name="常规 2 5 4" xfId="856"/>
    <cellStyle name="常规 2 5 4 2" xfId="857"/>
    <cellStyle name="常规 2 5 5" xfId="858"/>
    <cellStyle name="常规 2 6" xfId="859"/>
    <cellStyle name="常规 2 6 2" xfId="860"/>
    <cellStyle name="常规 2 6 2 2" xfId="861"/>
    <cellStyle name="常规 2 6 2 2 2" xfId="862"/>
    <cellStyle name="常规 2 6 3" xfId="863"/>
    <cellStyle name="常规 2 6 3 2" xfId="864"/>
    <cellStyle name="常规 2 6 4" xfId="865"/>
    <cellStyle name="常规 2 6 4 2" xfId="866"/>
    <cellStyle name="常规 2 7 3" xfId="867"/>
    <cellStyle name="常规 2 7 3 2" xfId="868"/>
    <cellStyle name="输入 2 2" xfId="869"/>
    <cellStyle name="常规 2 8 2" xfId="870"/>
    <cellStyle name="输入 3" xfId="871"/>
    <cellStyle name="常规 2 9" xfId="872"/>
    <cellStyle name="输入 3 2" xfId="873"/>
    <cellStyle name="常规 2 9 2" xfId="874"/>
    <cellStyle name="输入 3 2 2" xfId="875"/>
    <cellStyle name="常规 2 9 2 2" xfId="876"/>
    <cellStyle name="输入 3 3" xfId="877"/>
    <cellStyle name="常规 2 9 3" xfId="878"/>
    <cellStyle name="常规 2 9 3 2" xfId="879"/>
    <cellStyle name="输入 3 4" xfId="880"/>
    <cellStyle name="好_2008年地州对账表(国库资金） 2" xfId="881"/>
    <cellStyle name="常规 2 9 4" xfId="882"/>
    <cellStyle name="常规 30" xfId="883"/>
    <cellStyle name="常规 25" xfId="884"/>
    <cellStyle name="常规 25 2" xfId="885"/>
    <cellStyle name="常规 26" xfId="886"/>
    <cellStyle name="常规 27" xfId="887"/>
    <cellStyle name="常规 29" xfId="888"/>
    <cellStyle name="输出 4 2" xfId="889"/>
    <cellStyle name="常规 3" xfId="890"/>
    <cellStyle name="输出 4 2 2" xfId="891"/>
    <cellStyle name="常规 3 2" xfId="892"/>
    <cellStyle name="常规 3 2 2" xfId="893"/>
    <cellStyle name="常规 3 2 2 2" xfId="894"/>
    <cellStyle name="常规 3 2 4" xfId="895"/>
    <cellStyle name="常规 3 2 4 2" xfId="896"/>
    <cellStyle name="常规 3 3" xfId="897"/>
    <cellStyle name="常规 3 3 2" xfId="898"/>
    <cellStyle name="常规 3 3 2 2" xfId="899"/>
    <cellStyle name="常规 3 3 2 2 2" xfId="900"/>
    <cellStyle name="常规 3 3 2 3" xfId="901"/>
    <cellStyle name="常规 3 3 3" xfId="902"/>
    <cellStyle name="常规 3 3 3 2" xfId="903"/>
    <cellStyle name="常规 3 3 4" xfId="904"/>
    <cellStyle name="常规 3 3 4 2" xfId="905"/>
    <cellStyle name="常规 3 4" xfId="906"/>
    <cellStyle name="常规 3 4 2" xfId="907"/>
    <cellStyle name="常规 3 4 2 2" xfId="908"/>
    <cellStyle name="常规 3 5" xfId="909"/>
    <cellStyle name="常规 3 5 2" xfId="910"/>
    <cellStyle name="常规 3 6" xfId="911"/>
    <cellStyle name="常规 3 6 2" xfId="912"/>
    <cellStyle name="常规 3 7" xfId="913"/>
    <cellStyle name="常规 3 8" xfId="914"/>
    <cellStyle name="常规 3_Book1" xfId="915"/>
    <cellStyle name="输出 4 3" xfId="916"/>
    <cellStyle name="常规 4" xfId="917"/>
    <cellStyle name="常规 4 2" xfId="918"/>
    <cellStyle name="常规 4 4" xfId="919"/>
    <cellStyle name="常规 4 2 2" xfId="920"/>
    <cellStyle name="常规 6 4" xfId="921"/>
    <cellStyle name="常规 4 2 2 2" xfId="922"/>
    <cellStyle name="常规 6 4 2" xfId="923"/>
    <cellStyle name="常规 4 2 2 2 2" xfId="924"/>
    <cellStyle name="常规 4 5" xfId="925"/>
    <cellStyle name="常规 4 2 3" xfId="926"/>
    <cellStyle name="常规 7 4" xfId="927"/>
    <cellStyle name="常规 4 2 3 2" xfId="928"/>
    <cellStyle name="常规 4 6" xfId="929"/>
    <cellStyle name="常规 4 2 4" xfId="930"/>
    <cellStyle name="常规 8 4" xfId="931"/>
    <cellStyle name="常规 444" xfId="932"/>
    <cellStyle name="常规 439" xfId="933"/>
    <cellStyle name="常规 4 6 2" xfId="934"/>
    <cellStyle name="常规 4 2 4 2" xfId="935"/>
    <cellStyle name="常规 4 7" xfId="936"/>
    <cellStyle name="常规 4 2 5" xfId="937"/>
    <cellStyle name="常规 4 3" xfId="938"/>
    <cellStyle name="常规 5 4" xfId="939"/>
    <cellStyle name="常规 4 3 2" xfId="940"/>
    <cellStyle name="常规 5 4 2" xfId="941"/>
    <cellStyle name="常规 4 3 2 2" xfId="942"/>
    <cellStyle name="常规 4 3 2 2 2" xfId="943"/>
    <cellStyle name="常规 4 3 2 3" xfId="944"/>
    <cellStyle name="常规 5 5" xfId="945"/>
    <cellStyle name="常规 4 3 3" xfId="946"/>
    <cellStyle name="常规 4 3 3 2" xfId="947"/>
    <cellStyle name="常规 4 3 4" xfId="948"/>
    <cellStyle name="常规 4 3 4 2" xfId="949"/>
    <cellStyle name="常规 4 3 5" xfId="950"/>
    <cellStyle name="链接单元格 3" xfId="951"/>
    <cellStyle name="常规 433" xfId="952"/>
    <cellStyle name="常规 428" xfId="953"/>
    <cellStyle name="链接单元格 4" xfId="954"/>
    <cellStyle name="常规 434" xfId="955"/>
    <cellStyle name="常规 429" xfId="956"/>
    <cellStyle name="常规 430" xfId="957"/>
    <cellStyle name="常规 431" xfId="958"/>
    <cellStyle name="链接单元格 2" xfId="959"/>
    <cellStyle name="常规 432" xfId="960"/>
    <cellStyle name="链接单元格 5" xfId="961"/>
    <cellStyle name="常规 440" xfId="962"/>
    <cellStyle name="常规 435" xfId="963"/>
    <cellStyle name="链接单元格 6" xfId="964"/>
    <cellStyle name="常规 441" xfId="965"/>
    <cellStyle name="常规 436" xfId="966"/>
    <cellStyle name="链接单元格 7" xfId="967"/>
    <cellStyle name="常规 8 2" xfId="968"/>
    <cellStyle name="常规 442" xfId="969"/>
    <cellStyle name="常规 8 3" xfId="970"/>
    <cellStyle name="常规 443" xfId="971"/>
    <cellStyle name="常规 448" xfId="972"/>
    <cellStyle name="常规 449" xfId="973"/>
    <cellStyle name="常规 450" xfId="974"/>
    <cellStyle name="常规 451" xfId="975"/>
    <cellStyle name="常规 452" xfId="976"/>
    <cellStyle name="常规 5 2" xfId="977"/>
    <cellStyle name="常规 5 2 2" xfId="978"/>
    <cellStyle name="常规 5 2 2 2" xfId="979"/>
    <cellStyle name="常规 5 2 3" xfId="980"/>
    <cellStyle name="常规 5 2 3 2" xfId="981"/>
    <cellStyle name="常规 5 2 4" xfId="982"/>
    <cellStyle name="常规 5 3" xfId="983"/>
    <cellStyle name="常规 5 3 2" xfId="984"/>
    <cellStyle name="常规 6" xfId="985"/>
    <cellStyle name="常规 6 2" xfId="986"/>
    <cellStyle name="常规 6 2 2" xfId="987"/>
    <cellStyle name="常规 6 3" xfId="988"/>
    <cellStyle name="常规 6 3 2" xfId="989"/>
    <cellStyle name="常规 6 3 2 2" xfId="990"/>
    <cellStyle name="常规 6 3 3" xfId="991"/>
    <cellStyle name="常规 7" xfId="992"/>
    <cellStyle name="常规 7 2" xfId="993"/>
    <cellStyle name="常规 7 2 2" xfId="994"/>
    <cellStyle name="常规 7 3" xfId="995"/>
    <cellStyle name="常规 7 3 2" xfId="996"/>
    <cellStyle name="常规 8" xfId="997"/>
    <cellStyle name="常规 9" xfId="998"/>
    <cellStyle name="注释 7" xfId="999"/>
    <cellStyle name="常规 9 2 2" xfId="1000"/>
    <cellStyle name="常规 9 2 2 2" xfId="1001"/>
    <cellStyle name="注释 8" xfId="1002"/>
    <cellStyle name="常规 9 2 3" xfId="1003"/>
    <cellStyle name="常规 9 3" xfId="1004"/>
    <cellStyle name="常规 9 3 2" xfId="1005"/>
    <cellStyle name="常规 9 4" xfId="1006"/>
    <cellStyle name="常规 9 5" xfId="1007"/>
    <cellStyle name="常规 94" xfId="1008"/>
    <cellStyle name="常规 95" xfId="1009"/>
    <cellStyle name="常规_2004年基金预算(二稿)" xfId="1010"/>
    <cellStyle name="常规_2007年云南省向人大报送政府收支预算表格式编制过程表" xfId="1011"/>
    <cellStyle name="常规_2007年云南省向人大报送政府收支预算表格式编制过程表 2" xfId="1012"/>
    <cellStyle name="计算 2 3" xfId="1013"/>
    <cellStyle name="常规_2007年云南省向人大报送政府收支预算表格式编制过程表 2 2" xfId="1014"/>
    <cellStyle name="数量 4" xfId="1015"/>
    <cellStyle name="常规_2007年云南省向人大报送政府收支预算表格式编制过程表 2 2 2" xfId="1016"/>
    <cellStyle name="计算 2 4" xfId="1017"/>
    <cellStyle name="常规_2007年云南省向人大报送政府收支预算表格式编制过程表 2 3" xfId="1018"/>
    <cellStyle name="常规_2007年云南省向人大报送政府收支预算表格式编制过程表 2 4 2" xfId="1019"/>
    <cellStyle name="计算 3 3" xfId="1020"/>
    <cellStyle name="常规_2007年云南省向人大报送政府收支预算表格式编制过程表 3 2" xfId="1021"/>
    <cellStyle name="常规_exceltmp1" xfId="1022"/>
    <cellStyle name="计算 4" xfId="1023"/>
    <cellStyle name="常规_exceltmp1 2" xfId="1024"/>
    <cellStyle name="超级链接 2 2" xfId="1025"/>
    <cellStyle name="超级链接 3" xfId="1026"/>
    <cellStyle name="超链接 2" xfId="1027"/>
    <cellStyle name="超链接 2 2" xfId="1028"/>
    <cellStyle name="超链接 2 2 2" xfId="1029"/>
    <cellStyle name="超链接 3" xfId="1030"/>
    <cellStyle name="超链接 3 2" xfId="1031"/>
    <cellStyle name="超链接 4" xfId="1032"/>
    <cellStyle name="超链接 4 2" xfId="1033"/>
    <cellStyle name="分级显示行_1_Book1" xfId="1034"/>
    <cellStyle name="好 2" xfId="1035"/>
    <cellStyle name="好 2 2" xfId="1036"/>
    <cellStyle name="好 2 2 2" xfId="1037"/>
    <cellStyle name="好 3" xfId="1038"/>
    <cellStyle name="好 3 2" xfId="1039"/>
    <cellStyle name="好 4" xfId="1040"/>
    <cellStyle name="好 5 3" xfId="1041"/>
    <cellStyle name="好 8" xfId="1042"/>
    <cellStyle name="好_0502通海县" xfId="1043"/>
    <cellStyle name="好_0502通海县 2" xfId="1044"/>
    <cellStyle name="好_0502通海县 2 2" xfId="1045"/>
    <cellStyle name="好_0502通海县 3" xfId="1046"/>
    <cellStyle name="好_0605石屏" xfId="1047"/>
    <cellStyle name="好_0605石屏 2" xfId="1048"/>
    <cellStyle name="好_0605石屏 2 2" xfId="1049"/>
    <cellStyle name="好_0605石屏 3" xfId="1050"/>
    <cellStyle name="好_0605石屏县" xfId="1051"/>
    <cellStyle name="好_0605石屏县 2" xfId="1052"/>
    <cellStyle name="好_0605石屏县 3" xfId="1053"/>
    <cellStyle name="好_1110洱源" xfId="1054"/>
    <cellStyle name="解释性文本 4 3" xfId="1055"/>
    <cellStyle name="好_1110洱源 2" xfId="1056"/>
    <cellStyle name="好_1110洱源 2 2" xfId="1057"/>
    <cellStyle name="解释性文本 4 4" xfId="1058"/>
    <cellStyle name="好_1110洱源 3" xfId="1059"/>
    <cellStyle name="好_11大理" xfId="1060"/>
    <cellStyle name="好_11大理 2" xfId="1061"/>
    <cellStyle name="好_11大理 2 2" xfId="1062"/>
    <cellStyle name="好_11大理 3" xfId="1063"/>
    <cellStyle name="好_2007年地州资金往来对账表" xfId="1064"/>
    <cellStyle name="好_2007年地州资金往来对账表 2" xfId="1065"/>
    <cellStyle name="好_2007年地州资金往来对账表 2 2" xfId="1066"/>
    <cellStyle name="好_2007年地州资金往来对账表 3" xfId="1067"/>
    <cellStyle name="商品名称 2 3" xfId="1068"/>
    <cellStyle name="好_2008年地州对账表(国库资金） 2 2" xfId="1069"/>
    <cellStyle name="好_2008年地州对账表(国库资金） 3" xfId="1070"/>
    <cellStyle name="好_Book1" xfId="1071"/>
    <cellStyle name="好_Book1 2" xfId="1072"/>
    <cellStyle name="好_M01-1" xfId="1073"/>
    <cellStyle name="好_M01-1 2" xfId="1074"/>
    <cellStyle name="好_M01-1 2 2" xfId="1075"/>
    <cellStyle name="后继超级链接" xfId="1076"/>
    <cellStyle name="后继超级链接 2" xfId="1077"/>
    <cellStyle name="后继超级链接 2 2" xfId="1078"/>
    <cellStyle name="后继超级链接 3" xfId="1079"/>
    <cellStyle name="汇总 2 2 2" xfId="1080"/>
    <cellStyle name="汇总 8" xfId="1081"/>
    <cellStyle name="汇总 2 2 2 2" xfId="1082"/>
    <cellStyle name="警告文本 2 2 2" xfId="1083"/>
    <cellStyle name="汇总 2 2 3" xfId="1084"/>
    <cellStyle name="汇总 2 3" xfId="1085"/>
    <cellStyle name="汇总 2 3 2" xfId="1086"/>
    <cellStyle name="汇总 2 4" xfId="1087"/>
    <cellStyle name="汇总 2 4 2" xfId="1088"/>
    <cellStyle name="汇总 2 5" xfId="1089"/>
    <cellStyle name="汇总 3 2" xfId="1090"/>
    <cellStyle name="汇总 3 2 2" xfId="1091"/>
    <cellStyle name="汇总 3 2 2 2" xfId="1092"/>
    <cellStyle name="警告文本 3 2 2" xfId="1093"/>
    <cellStyle name="汇总 3 2 3" xfId="1094"/>
    <cellStyle name="汇总 3 3" xfId="1095"/>
    <cellStyle name="汇总 3 3 2" xfId="1096"/>
    <cellStyle name="汇总 3 4" xfId="1097"/>
    <cellStyle name="汇总 3 4 2" xfId="1098"/>
    <cellStyle name="汇总 3 5" xfId="1099"/>
    <cellStyle name="汇总 4 2" xfId="1100"/>
    <cellStyle name="汇总 4 2 2" xfId="1101"/>
    <cellStyle name="汇总 4 2 2 2" xfId="1102"/>
    <cellStyle name="警告文本 4 2 2" xfId="1103"/>
    <cellStyle name="汇总 4 2 3" xfId="1104"/>
    <cellStyle name="汇总 4 3" xfId="1105"/>
    <cellStyle name="汇总 4 3 2" xfId="1106"/>
    <cellStyle name="汇总 4 4" xfId="1107"/>
    <cellStyle name="汇总 4 4 2" xfId="1108"/>
    <cellStyle name="汇总 4 5" xfId="1109"/>
    <cellStyle name="汇总 5 2" xfId="1110"/>
    <cellStyle name="汇总 5 2 2" xfId="1111"/>
    <cellStyle name="汇总 5 3" xfId="1112"/>
    <cellStyle name="汇总 5 3 2" xfId="1113"/>
    <cellStyle name="千分位_97-917" xfId="1114"/>
    <cellStyle name="汇总 5 4" xfId="1115"/>
    <cellStyle name="汇总 7" xfId="1116"/>
    <cellStyle name="汇总 7 2" xfId="1117"/>
    <cellStyle name="汇总 8 2" xfId="1118"/>
    <cellStyle name="计算 2" xfId="1119"/>
    <cellStyle name="计算 2 2" xfId="1120"/>
    <cellStyle name="计算 2 2 2" xfId="1121"/>
    <cellStyle name="计算 3" xfId="1122"/>
    <cellStyle name="计算 3 2" xfId="1123"/>
    <cellStyle name="计算 3 2 2" xfId="1124"/>
    <cellStyle name="计算 3 4" xfId="1125"/>
    <cellStyle name="计算 4 2" xfId="1126"/>
    <cellStyle name="计算 4 2 2" xfId="1127"/>
    <cellStyle name="计算 4 3" xfId="1128"/>
    <cellStyle name="计算 4 4" xfId="1129"/>
    <cellStyle name="计算 5" xfId="1130"/>
    <cellStyle name="计算 5 2" xfId="1131"/>
    <cellStyle name="计算 5 3" xfId="1132"/>
    <cellStyle name="计算 6" xfId="1133"/>
    <cellStyle name="计算 7" xfId="1134"/>
    <cellStyle name="计算 8" xfId="1135"/>
    <cellStyle name="检查单元格 2" xfId="1136"/>
    <cellStyle name="检查单元格 2 2" xfId="1137"/>
    <cellStyle name="检查单元格 2 3" xfId="1138"/>
    <cellStyle name="检查单元格 2 4" xfId="1139"/>
    <cellStyle name="检查单元格 3" xfId="1140"/>
    <cellStyle name="检查单元格 3 2" xfId="1141"/>
    <cellStyle name="检查单元格 3 2 2" xfId="1142"/>
    <cellStyle name="检查单元格 3 3" xfId="1143"/>
    <cellStyle name="检查单元格 3 4" xfId="1144"/>
    <cellStyle name="检查单元格 4" xfId="1145"/>
    <cellStyle name="检查单元格 4 2" xfId="1146"/>
    <cellStyle name="检查单元格 4 2 2" xfId="1147"/>
    <cellStyle name="检查单元格 4 3" xfId="1148"/>
    <cellStyle name="检查单元格 4 4" xfId="1149"/>
    <cellStyle name="检查单元格 5" xfId="1150"/>
    <cellStyle name="检查单元格 5 2" xfId="1151"/>
    <cellStyle name="检查单元格 5 3" xfId="1152"/>
    <cellStyle name="检查单元格 8" xfId="1153"/>
    <cellStyle name="解释性文本 2" xfId="1154"/>
    <cellStyle name="解释性文本 2 2" xfId="1155"/>
    <cellStyle name="解释性文本 2 2 2" xfId="1156"/>
    <cellStyle name="解释性文本 2 3" xfId="1157"/>
    <cellStyle name="解释性文本 2 4" xfId="1158"/>
    <cellStyle name="解释性文本 3" xfId="1159"/>
    <cellStyle name="解释性文本 3 2" xfId="1160"/>
    <cellStyle name="解释性文本 3 2 2" xfId="1161"/>
    <cellStyle name="解释性文本 3 3" xfId="1162"/>
    <cellStyle name="解释性文本 3 4" xfId="1163"/>
    <cellStyle name="解释性文本 4" xfId="1164"/>
    <cellStyle name="解释性文本 4 2" xfId="1165"/>
    <cellStyle name="解释性文本 4 2 2" xfId="1166"/>
    <cellStyle name="借出原因" xfId="1167"/>
    <cellStyle name="借出原因 2" xfId="1168"/>
    <cellStyle name="借出原因 2 2" xfId="1169"/>
    <cellStyle name="借出原因 2 2 2" xfId="1170"/>
    <cellStyle name="借出原因 2 3" xfId="1171"/>
    <cellStyle name="借出原因 3" xfId="1172"/>
    <cellStyle name="借出原因 3 2" xfId="1173"/>
    <cellStyle name="借出原因 4" xfId="1174"/>
    <cellStyle name="警告文本 2" xfId="1175"/>
    <cellStyle name="警告文本 2 2" xfId="1176"/>
    <cellStyle name="警告文本 2 3" xfId="1177"/>
    <cellStyle name="警告文本 2 4" xfId="1178"/>
    <cellStyle name="警告文本 3" xfId="1179"/>
    <cellStyle name="警告文本 3 2" xfId="1180"/>
    <cellStyle name="警告文本 3 3" xfId="1181"/>
    <cellStyle name="警告文本 3 4" xfId="1182"/>
    <cellStyle name="警告文本 4" xfId="1183"/>
    <cellStyle name="警告文本 4 2" xfId="1184"/>
    <cellStyle name="警告文本 4 3" xfId="1185"/>
    <cellStyle name="警告文本 4 4" xfId="1186"/>
    <cellStyle name="警告文本 5" xfId="1187"/>
    <cellStyle name="警告文本 5 2" xfId="1188"/>
    <cellStyle name="警告文本 5 3" xfId="1189"/>
    <cellStyle name="警告文本 6" xfId="1190"/>
    <cellStyle name="警告文本 7" xfId="1191"/>
    <cellStyle name="链接单元格 2 2" xfId="1192"/>
    <cellStyle name="链接单元格 2 2 2" xfId="1193"/>
    <cellStyle name="链接单元格 2 3" xfId="1194"/>
    <cellStyle name="链接单元格 2 4" xfId="1195"/>
    <cellStyle name="链接单元格 3 2" xfId="1196"/>
    <cellStyle name="链接单元格 3 3" xfId="1197"/>
    <cellStyle name="链接单元格 3 4" xfId="1198"/>
    <cellStyle name="链接单元格 4 2" xfId="1199"/>
    <cellStyle name="链接单元格 4 2 2" xfId="1200"/>
    <cellStyle name="链接单元格 4 3" xfId="1201"/>
    <cellStyle name="链接单元格 4 4" xfId="1202"/>
    <cellStyle name="链接单元格 5 2" xfId="1203"/>
    <cellStyle name="链接单元格 5 3" xfId="1204"/>
    <cellStyle name="普通_97-917" xfId="1205"/>
    <cellStyle name="输入 8" xfId="1206"/>
    <cellStyle name="千分位[0]_laroux" xfId="1207"/>
    <cellStyle name="千位[0]_ 方正PC" xfId="1208"/>
    <cellStyle name="常规_表样--2016年1至7月云南省及省本级地方财政收支执行情况（国资预算）全省数据与国库一致send预算局826" xfId="1209"/>
    <cellStyle name="千位_ 方正PC" xfId="1210"/>
    <cellStyle name="千位分隔 11" xfId="1211"/>
    <cellStyle name="千位分隔 11 2" xfId="1212"/>
    <cellStyle name="千位分隔 2" xfId="1213"/>
    <cellStyle name="千位分隔 2 2 2" xfId="1214"/>
    <cellStyle name="千位分隔 2 3" xfId="1215"/>
    <cellStyle name="千位分隔 4 6" xfId="1216"/>
    <cellStyle name="千位分隔 4 6 2" xfId="1217"/>
    <cellStyle name="千位分隔 7 2" xfId="1218"/>
    <cellStyle name="千位分隔 8 2" xfId="1219"/>
    <cellStyle name="千位分隔 9" xfId="1220"/>
    <cellStyle name="强调 1" xfId="1221"/>
    <cellStyle name="强调 1 2" xfId="1222"/>
    <cellStyle name="强调 2" xfId="1223"/>
    <cellStyle name="强调 3" xfId="1224"/>
    <cellStyle name="强调 3 2" xfId="1225"/>
    <cellStyle name="强调文字颜色 1 2 2" xfId="1226"/>
    <cellStyle name="强调文字颜色 1 2 2 2" xfId="1227"/>
    <cellStyle name="强调文字颜色 1 2 3" xfId="1228"/>
    <cellStyle name="强调文字颜色 1 3" xfId="1229"/>
    <cellStyle name="强调文字颜色 1 3 2" xfId="1230"/>
    <cellStyle name="强调文字颜色 2 2" xfId="1231"/>
    <cellStyle name="强调文字颜色 2 2 3" xfId="1232"/>
    <cellStyle name="强调文字颜色 2 3" xfId="1233"/>
    <cellStyle name="强调文字颜色 3 2" xfId="1234"/>
    <cellStyle name="强调文字颜色 3 2 2" xfId="1235"/>
    <cellStyle name="强调文字颜色 3 2 2 2" xfId="1236"/>
    <cellStyle name="强调文字颜色 3 2 3" xfId="1237"/>
    <cellStyle name="强调文字颜色 4 2" xfId="1238"/>
    <cellStyle name="强调文字颜色 4 2 2" xfId="1239"/>
    <cellStyle name="强调文字颜色 4 2 2 2" xfId="1240"/>
    <cellStyle name="强调文字颜色 4 2 3" xfId="1241"/>
    <cellStyle name="强调文字颜色 4 3" xfId="1242"/>
    <cellStyle name="强调文字颜色 4 3 2" xfId="1243"/>
    <cellStyle name="强调文字颜色 5 2" xfId="1244"/>
    <cellStyle name="强调文字颜色 5 3" xfId="1245"/>
    <cellStyle name="强调文字颜色 5 3 2" xfId="1246"/>
    <cellStyle name="强调文字颜色 6 2" xfId="1247"/>
    <cellStyle name="强调文字颜色 6 2 2" xfId="1248"/>
    <cellStyle name="强调文字颜色 6 2 2 2" xfId="1249"/>
    <cellStyle name="强调文字颜色 6 2 3" xfId="1250"/>
    <cellStyle name="强调文字颜色 6 3" xfId="1251"/>
    <cellStyle name="强调文字颜色 6 3 2" xfId="1252"/>
    <cellStyle name="日期 2" xfId="1253"/>
    <cellStyle name="日期 2 2" xfId="1254"/>
    <cellStyle name="日期 2 2 2" xfId="1255"/>
    <cellStyle name="日期 2 3" xfId="1256"/>
    <cellStyle name="日期 3" xfId="1257"/>
    <cellStyle name="日期 3 2" xfId="1258"/>
    <cellStyle name="日期 4" xfId="1259"/>
    <cellStyle name="商品名称" xfId="1260"/>
    <cellStyle name="商品名称 2" xfId="1261"/>
    <cellStyle name="商品名称 2 2" xfId="1262"/>
    <cellStyle name="商品名称 2 2 2" xfId="1263"/>
    <cellStyle name="商品名称 3" xfId="1264"/>
    <cellStyle name="商品名称 3 2" xfId="1265"/>
    <cellStyle name="适中 2" xfId="1266"/>
    <cellStyle name="适中 2 3" xfId="1267"/>
    <cellStyle name="适中 2 4" xfId="1268"/>
    <cellStyle name="适中 3 2" xfId="1269"/>
    <cellStyle name="适中 3 2 2" xfId="1270"/>
    <cellStyle name="适中 3 3" xfId="1271"/>
    <cellStyle name="适中 3 4" xfId="1272"/>
    <cellStyle name="适中 4" xfId="1273"/>
    <cellStyle name="适中 4 2" xfId="1274"/>
    <cellStyle name="适中 4 2 2" xfId="1275"/>
    <cellStyle name="适中 4 3" xfId="1276"/>
    <cellStyle name="适中 4 4" xfId="1277"/>
    <cellStyle name="适中 5" xfId="1278"/>
    <cellStyle name="适中 5 2" xfId="1279"/>
    <cellStyle name="适中 5 3" xfId="1280"/>
    <cellStyle name="适中 6" xfId="1281"/>
    <cellStyle name="适中 7" xfId="1282"/>
    <cellStyle name="适中 8" xfId="1283"/>
    <cellStyle name="输出 2" xfId="1284"/>
    <cellStyle name="输出 2 2" xfId="1285"/>
    <cellStyle name="输出 2 3" xfId="1286"/>
    <cellStyle name="输出 2 4" xfId="1287"/>
    <cellStyle name="输出 3" xfId="1288"/>
    <cellStyle name="输出 3 2" xfId="1289"/>
    <cellStyle name="输出 3 3" xfId="1290"/>
    <cellStyle name="输出 4" xfId="1291"/>
    <cellStyle name="输出 5" xfId="1292"/>
    <cellStyle name="输出 5 2" xfId="1293"/>
    <cellStyle name="输出 5 3" xfId="1294"/>
    <cellStyle name="输出 6" xfId="1295"/>
    <cellStyle name="输出 7" xfId="1296"/>
    <cellStyle name="输出 8" xfId="1297"/>
    <cellStyle name="输入 2 2 2" xfId="1298"/>
    <cellStyle name="输入 2 3" xfId="1299"/>
    <cellStyle name="输入 4" xfId="1300"/>
    <cellStyle name="输入 4 2" xfId="1301"/>
    <cellStyle name="输入 4 2 2" xfId="1302"/>
    <cellStyle name="输入 4 3" xfId="1303"/>
    <cellStyle name="输入 4 4" xfId="1304"/>
    <cellStyle name="输入 5" xfId="1305"/>
    <cellStyle name="输入 5 2" xfId="1306"/>
    <cellStyle name="输入 5 3" xfId="1307"/>
    <cellStyle name="输入 6" xfId="1308"/>
    <cellStyle name="输入 7" xfId="1309"/>
    <cellStyle name="数量" xfId="1310"/>
    <cellStyle name="数量 2" xfId="1311"/>
    <cellStyle name="数量 2 2" xfId="1312"/>
    <cellStyle name="数量 2 3" xfId="1313"/>
    <cellStyle name="数量 3 2" xfId="1314"/>
    <cellStyle name="未定义" xfId="1315"/>
    <cellStyle name="样式 1" xfId="1316"/>
    <cellStyle name="寘嬫愗傝 [0.00]_Region Orders (2)" xfId="1317"/>
    <cellStyle name="寘嬫愗傝_Region Orders (2)" xfId="1318"/>
    <cellStyle name="注释 2 2" xfId="1319"/>
    <cellStyle name="注释 2 2 2" xfId="1320"/>
    <cellStyle name="注释 2 3" xfId="1321"/>
    <cellStyle name="注释 2 4" xfId="1322"/>
    <cellStyle name="注释 3" xfId="1323"/>
    <cellStyle name="注释 3 2" xfId="1324"/>
    <cellStyle name="注释 3 2 2" xfId="1325"/>
    <cellStyle name="注释 3 3" xfId="1326"/>
    <cellStyle name="注释 3 4" xfId="1327"/>
    <cellStyle name="注释 4" xfId="1328"/>
    <cellStyle name="注释 5" xfId="1329"/>
    <cellStyle name="注释 5 2" xfId="1330"/>
    <cellStyle name="注释 5 3" xfId="1331"/>
    <cellStyle name="注释 6" xfId="1332"/>
    <cellStyle name="Normal" xfId="1333"/>
  </cellStyles>
  <dxfs count="6">
    <dxf>
      <font>
        <color indexed="9"/>
      </font>
    </dxf>
    <dxf>
      <font>
        <b val="1"/>
        <i val="0"/>
      </font>
    </dxf>
    <dxf>
      <font>
        <color indexed="10"/>
      </font>
    </dxf>
    <dxf>
      <font>
        <b val="0"/>
        <color indexed="9"/>
      </font>
    </dxf>
    <dxf>
      <font>
        <b val="0"/>
        <i val="0"/>
        <color indexed="9"/>
      </font>
    </dxf>
    <dxf>
      <font>
        <b val="0"/>
        <i val="0"/>
        <color indexed="10"/>
      </font>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8" Type="http://schemas.openxmlformats.org/officeDocument/2006/relationships/sharedStrings" Target="sharedStrings.xml"/><Relationship Id="rId37" Type="http://schemas.openxmlformats.org/officeDocument/2006/relationships/styles" Target="styles.xml"/><Relationship Id="rId36" Type="http://schemas.openxmlformats.org/officeDocument/2006/relationships/theme" Target="theme/theme1.xml"/><Relationship Id="rId35" Type="http://schemas.openxmlformats.org/officeDocument/2006/relationships/externalLink" Target="externalLinks/externalLink2.xml"/><Relationship Id="rId34" Type="http://schemas.openxmlformats.org/officeDocument/2006/relationships/externalLink" Target="externalLinks/externalLink1.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24.6.233\&#20840;&#20307;&#20154;&#21592;\02&#24179;&#34913;&#22788;\01&#36130;&#21147;&#21450;&#39044;&#20915;&#31639;&#25253;&#21578;\2018&#24180;\&#24180;&#21021;&#20154;&#20195;&#20250;\&#36807;&#31243;\RecoveredExternalLink1"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24.6.233\&#20840;&#20307;&#20154;&#21592;\02&#24179;&#34913;&#22788;\01&#36130;&#21147;&#21450;&#39044;&#20915;&#31639;&#25253;&#21578;\2018&#24180;\&#24180;&#21021;&#20154;&#20195;&#20250;\&#36807;&#31243;\RecoveredExternalLink2"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说明"/>
      <sheetName val="封面"/>
      <sheetName val="目录"/>
      <sheetName val="表一"/>
      <sheetName val="表二"/>
      <sheetName val="表三"/>
      <sheetName val="表四"/>
      <sheetName val="表五"/>
      <sheetName val="表六"/>
      <sheetName val="表七"/>
      <sheetName val="表八"/>
      <sheetName val="审核1"/>
      <sheetName val="审核2"/>
      <sheetName val="土地收入"/>
      <sheetName val="历年预算科目"/>
      <sheetName val="_ESList"/>
      <sheetName val="SW-TEO"/>
      <sheetName val="中央"/>
      <sheetName val="Open"/>
      <sheetName val="Toolbox"/>
      <sheetName val="国家"/>
      <sheetName val="G.1R-Shou COP Gf"/>
      <sheetName val="Financ. Overview"/>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说明"/>
      <sheetName val="封面"/>
      <sheetName val="目录"/>
      <sheetName val="表一"/>
      <sheetName val="表二"/>
      <sheetName val="表三"/>
      <sheetName val="表四"/>
      <sheetName val="表五"/>
      <sheetName val="表六"/>
      <sheetName val="表七"/>
      <sheetName val="表八"/>
      <sheetName val="审核1"/>
      <sheetName val="审核2"/>
      <sheetName val="土地收入"/>
      <sheetName val="历年预算科目"/>
      <sheetName val="_ESList"/>
      <sheetName val="收入(一般)"/>
      <sheetName val="支出(一般)"/>
      <sheetName val="收入(基金)"/>
      <sheetName val="支出(基金)"/>
      <sheetName val="国家"/>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F52"/>
  <sheetViews>
    <sheetView showGridLines="0" showZeros="0" view="pageBreakPreview" zoomScaleNormal="90" topLeftCell="B1" workbookViewId="0">
      <pane ySplit="3" topLeftCell="A28" activePane="bottomLeft" state="frozen"/>
      <selection/>
      <selection pane="bottomLeft" activeCell="D37" sqref="D37"/>
    </sheetView>
  </sheetViews>
  <sheetFormatPr defaultColWidth="9" defaultRowHeight="14.25" outlineLevelCol="5"/>
  <cols>
    <col min="1" max="1" width="17.6333333333333" style="285" customWidth="1"/>
    <col min="2" max="2" width="50.75" style="285" customWidth="1"/>
    <col min="3" max="4" width="20.6333333333333" style="285" customWidth="1"/>
    <col min="5" max="5" width="20.6333333333333" style="500" customWidth="1"/>
    <col min="6" max="16384" width="9" style="501"/>
  </cols>
  <sheetData>
    <row r="1" ht="45" customHeight="1" spans="1:6">
      <c r="A1" s="289"/>
      <c r="B1" s="289" t="s">
        <v>0</v>
      </c>
      <c r="C1" s="289"/>
      <c r="D1" s="289"/>
      <c r="E1" s="289"/>
      <c r="F1" s="502"/>
    </row>
    <row r="2" ht="18.95" customHeight="1" spans="1:6">
      <c r="A2" s="288"/>
      <c r="B2" s="503"/>
      <c r="C2" s="504"/>
      <c r="D2" s="288"/>
      <c r="E2" s="293" t="s">
        <v>1</v>
      </c>
      <c r="F2" s="502"/>
    </row>
    <row r="3" s="497" customFormat="1" ht="45" customHeight="1" spans="1:6">
      <c r="A3" s="295" t="s">
        <v>2</v>
      </c>
      <c r="B3" s="505" t="s">
        <v>3</v>
      </c>
      <c r="C3" s="297" t="s">
        <v>4</v>
      </c>
      <c r="D3" s="297" t="s">
        <v>5</v>
      </c>
      <c r="E3" s="505" t="s">
        <v>6</v>
      </c>
      <c r="F3" s="506" t="s">
        <v>7</v>
      </c>
    </row>
    <row r="4" ht="37.5" customHeight="1" spans="1:6">
      <c r="A4" s="474" t="s">
        <v>8</v>
      </c>
      <c r="B4" s="475" t="s">
        <v>9</v>
      </c>
      <c r="C4" s="366">
        <f>SUM(C5:C19)</f>
        <v>88497</v>
      </c>
      <c r="D4" s="366">
        <f>SUM(D5:D19)</f>
        <v>118000</v>
      </c>
      <c r="E4" s="507">
        <f>IF(C4&lt;&gt;0,D4/C4-1,"")</f>
        <v>0.333</v>
      </c>
      <c r="F4" s="508" t="str">
        <f t="shared" ref="F4:F39" si="0">IF(LEN(A4)=3,"是",IF(B4&lt;&gt;"",IF(SUM(C4:D4)&lt;&gt;0,"是","否"),"是"))</f>
        <v>是</v>
      </c>
    </row>
    <row r="5" ht="37.5" customHeight="1" spans="1:6">
      <c r="A5" s="372" t="s">
        <v>10</v>
      </c>
      <c r="B5" s="319" t="s">
        <v>11</v>
      </c>
      <c r="C5" s="362">
        <v>29798</v>
      </c>
      <c r="D5" s="362">
        <v>56320</v>
      </c>
      <c r="E5" s="507">
        <f t="shared" ref="E5:E19" si="1">IF(C5&lt;&gt;0,D5/C5-1,"")</f>
        <v>0.89</v>
      </c>
      <c r="F5" s="508" t="str">
        <f t="shared" si="0"/>
        <v>是</v>
      </c>
    </row>
    <row r="6" ht="37.5" customHeight="1" spans="1:6">
      <c r="A6" s="372" t="s">
        <v>12</v>
      </c>
      <c r="B6" s="319" t="s">
        <v>13</v>
      </c>
      <c r="C6" s="362">
        <v>3877</v>
      </c>
      <c r="D6" s="362">
        <v>6200</v>
      </c>
      <c r="E6" s="507">
        <f t="shared" si="1"/>
        <v>0.599</v>
      </c>
      <c r="F6" s="508" t="str">
        <f t="shared" si="0"/>
        <v>是</v>
      </c>
    </row>
    <row r="7" ht="37.5" customHeight="1" spans="1:6">
      <c r="A7" s="372" t="s">
        <v>14</v>
      </c>
      <c r="B7" s="319" t="s">
        <v>15</v>
      </c>
      <c r="C7" s="362">
        <v>1862</v>
      </c>
      <c r="D7" s="362">
        <v>1950</v>
      </c>
      <c r="E7" s="507">
        <f t="shared" si="1"/>
        <v>0.047</v>
      </c>
      <c r="F7" s="508" t="str">
        <f t="shared" si="0"/>
        <v>是</v>
      </c>
    </row>
    <row r="8" ht="37.5" customHeight="1" spans="1:6">
      <c r="A8" s="372" t="s">
        <v>16</v>
      </c>
      <c r="B8" s="319" t="s">
        <v>17</v>
      </c>
      <c r="C8" s="362">
        <v>2634</v>
      </c>
      <c r="D8" s="362">
        <v>1700</v>
      </c>
      <c r="E8" s="507">
        <f t="shared" si="1"/>
        <v>-0.355</v>
      </c>
      <c r="F8" s="508" t="str">
        <f t="shared" si="0"/>
        <v>是</v>
      </c>
    </row>
    <row r="9" ht="37.5" customHeight="1" spans="1:6">
      <c r="A9" s="372" t="s">
        <v>18</v>
      </c>
      <c r="B9" s="319" t="s">
        <v>19</v>
      </c>
      <c r="C9" s="362">
        <v>5618</v>
      </c>
      <c r="D9" s="362">
        <v>6200</v>
      </c>
      <c r="E9" s="507">
        <f t="shared" si="1"/>
        <v>0.104</v>
      </c>
      <c r="F9" s="508" t="str">
        <f t="shared" si="0"/>
        <v>是</v>
      </c>
    </row>
    <row r="10" ht="37.5" customHeight="1" spans="1:6">
      <c r="A10" s="372" t="s">
        <v>20</v>
      </c>
      <c r="B10" s="319" t="s">
        <v>21</v>
      </c>
      <c r="C10" s="362">
        <v>3551</v>
      </c>
      <c r="D10" s="362">
        <v>5500</v>
      </c>
      <c r="E10" s="507">
        <f t="shared" si="1"/>
        <v>0.549</v>
      </c>
      <c r="F10" s="508" t="str">
        <f t="shared" si="0"/>
        <v>是</v>
      </c>
    </row>
    <row r="11" ht="37.5" customHeight="1" spans="1:6">
      <c r="A11" s="372" t="s">
        <v>22</v>
      </c>
      <c r="B11" s="319" t="s">
        <v>23</v>
      </c>
      <c r="C11" s="362">
        <v>2453</v>
      </c>
      <c r="D11" s="362">
        <v>2500</v>
      </c>
      <c r="E11" s="507">
        <f t="shared" si="1"/>
        <v>0.019</v>
      </c>
      <c r="F11" s="508" t="str">
        <f t="shared" si="0"/>
        <v>是</v>
      </c>
    </row>
    <row r="12" ht="37.5" customHeight="1" spans="1:6">
      <c r="A12" s="372" t="s">
        <v>24</v>
      </c>
      <c r="B12" s="319" t="s">
        <v>25</v>
      </c>
      <c r="C12" s="362">
        <v>884</v>
      </c>
      <c r="D12" s="362">
        <v>1400</v>
      </c>
      <c r="E12" s="507">
        <f t="shared" si="1"/>
        <v>0.584</v>
      </c>
      <c r="F12" s="508" t="str">
        <f t="shared" si="0"/>
        <v>是</v>
      </c>
    </row>
    <row r="13" ht="37.5" customHeight="1" spans="1:6">
      <c r="A13" s="372" t="s">
        <v>26</v>
      </c>
      <c r="B13" s="319" t="s">
        <v>27</v>
      </c>
      <c r="C13" s="362">
        <v>12926</v>
      </c>
      <c r="D13" s="362">
        <v>12200</v>
      </c>
      <c r="E13" s="507">
        <f t="shared" si="1"/>
        <v>-0.056</v>
      </c>
      <c r="F13" s="508" t="str">
        <f t="shared" si="0"/>
        <v>是</v>
      </c>
    </row>
    <row r="14" ht="37.5" customHeight="1" spans="1:6">
      <c r="A14" s="372" t="s">
        <v>28</v>
      </c>
      <c r="B14" s="319" t="s">
        <v>29</v>
      </c>
      <c r="C14" s="362">
        <v>3265</v>
      </c>
      <c r="D14" s="362">
        <v>2800</v>
      </c>
      <c r="E14" s="507">
        <f t="shared" si="1"/>
        <v>-0.142</v>
      </c>
      <c r="F14" s="508" t="str">
        <f t="shared" si="0"/>
        <v>是</v>
      </c>
    </row>
    <row r="15" ht="37.5" customHeight="1" spans="1:6">
      <c r="A15" s="372" t="s">
        <v>30</v>
      </c>
      <c r="B15" s="319" t="s">
        <v>31</v>
      </c>
      <c r="C15" s="362">
        <v>3177</v>
      </c>
      <c r="D15" s="362">
        <v>3500</v>
      </c>
      <c r="E15" s="507">
        <f t="shared" si="1"/>
        <v>0.102</v>
      </c>
      <c r="F15" s="508" t="str">
        <f t="shared" si="0"/>
        <v>是</v>
      </c>
    </row>
    <row r="16" ht="37.5" customHeight="1" spans="1:6">
      <c r="A16" s="372" t="s">
        <v>32</v>
      </c>
      <c r="B16" s="319" t="s">
        <v>33</v>
      </c>
      <c r="C16" s="362">
        <v>18168</v>
      </c>
      <c r="D16" s="362">
        <v>17600</v>
      </c>
      <c r="E16" s="507">
        <f t="shared" si="1"/>
        <v>-0.031</v>
      </c>
      <c r="F16" s="508" t="str">
        <f t="shared" si="0"/>
        <v>是</v>
      </c>
    </row>
    <row r="17" ht="37.5" customHeight="1" spans="1:6">
      <c r="A17" s="372" t="s">
        <v>34</v>
      </c>
      <c r="B17" s="319" t="s">
        <v>35</v>
      </c>
      <c r="C17" s="362"/>
      <c r="D17" s="362"/>
      <c r="E17" s="507" t="str">
        <f t="shared" si="1"/>
        <v/>
      </c>
      <c r="F17" s="508" t="str">
        <f t="shared" si="0"/>
        <v>否</v>
      </c>
    </row>
    <row r="18" ht="37.5" customHeight="1" spans="1:6">
      <c r="A18" s="372" t="s">
        <v>36</v>
      </c>
      <c r="B18" s="319" t="s">
        <v>37</v>
      </c>
      <c r="C18" s="362">
        <v>145</v>
      </c>
      <c r="D18" s="362">
        <v>130</v>
      </c>
      <c r="E18" s="507">
        <f t="shared" si="1"/>
        <v>-0.103</v>
      </c>
      <c r="F18" s="508" t="str">
        <f t="shared" si="0"/>
        <v>是</v>
      </c>
    </row>
    <row r="19" ht="37.5" customHeight="1" spans="1:6">
      <c r="A19" s="516" t="s">
        <v>38</v>
      </c>
      <c r="B19" s="319" t="s">
        <v>39</v>
      </c>
      <c r="C19" s="362">
        <v>139</v>
      </c>
      <c r="D19" s="362"/>
      <c r="E19" s="507">
        <f t="shared" si="1"/>
        <v>-1</v>
      </c>
      <c r="F19" s="508" t="str">
        <f t="shared" si="0"/>
        <v>是</v>
      </c>
    </row>
    <row r="20" ht="37.5" customHeight="1" spans="1:6">
      <c r="A20" s="369" t="s">
        <v>40</v>
      </c>
      <c r="B20" s="475" t="s">
        <v>41</v>
      </c>
      <c r="C20" s="366">
        <f>SUM(C21:C28)</f>
        <v>61652</v>
      </c>
      <c r="D20" s="366">
        <f>SUM(D21:D28)</f>
        <v>36600</v>
      </c>
      <c r="E20" s="507">
        <f t="shared" ref="E20:E39" si="2">IF(C20&lt;&gt;0,D20/C20-1,"")</f>
        <v>-0.406</v>
      </c>
      <c r="F20" s="508" t="str">
        <f t="shared" si="0"/>
        <v>是</v>
      </c>
    </row>
    <row r="21" ht="37.5" customHeight="1" spans="1:6">
      <c r="A21" s="509" t="s">
        <v>42</v>
      </c>
      <c r="B21" s="319" t="s">
        <v>43</v>
      </c>
      <c r="C21" s="362">
        <v>15010</v>
      </c>
      <c r="D21" s="362">
        <v>8348</v>
      </c>
      <c r="E21" s="507">
        <f t="shared" si="2"/>
        <v>-0.444</v>
      </c>
      <c r="F21" s="508" t="str">
        <f t="shared" si="0"/>
        <v>是</v>
      </c>
    </row>
    <row r="22" ht="37.5" customHeight="1" spans="1:6">
      <c r="A22" s="372" t="s">
        <v>44</v>
      </c>
      <c r="B22" s="510" t="s">
        <v>45</v>
      </c>
      <c r="C22" s="362">
        <v>6124</v>
      </c>
      <c r="D22" s="362">
        <v>3576</v>
      </c>
      <c r="E22" s="507">
        <f t="shared" si="2"/>
        <v>-0.416</v>
      </c>
      <c r="F22" s="508" t="str">
        <f t="shared" si="0"/>
        <v>是</v>
      </c>
    </row>
    <row r="23" ht="37.5" customHeight="1" spans="1:6">
      <c r="A23" s="372" t="s">
        <v>46</v>
      </c>
      <c r="B23" s="319" t="s">
        <v>47</v>
      </c>
      <c r="C23" s="362">
        <v>19855</v>
      </c>
      <c r="D23" s="362">
        <v>11713</v>
      </c>
      <c r="E23" s="507">
        <f t="shared" si="2"/>
        <v>-0.41</v>
      </c>
      <c r="F23" s="508" t="str">
        <f t="shared" si="0"/>
        <v>是</v>
      </c>
    </row>
    <row r="24" ht="37.5" customHeight="1" spans="1:6">
      <c r="A24" s="372" t="s">
        <v>48</v>
      </c>
      <c r="B24" s="319" t="s">
        <v>49</v>
      </c>
      <c r="C24" s="362"/>
      <c r="D24" s="362"/>
      <c r="E24" s="507" t="str">
        <f t="shared" si="2"/>
        <v/>
      </c>
      <c r="F24" s="508" t="str">
        <f t="shared" si="0"/>
        <v>否</v>
      </c>
    </row>
    <row r="25" ht="37.5" customHeight="1" spans="1:6">
      <c r="A25" s="372" t="s">
        <v>50</v>
      </c>
      <c r="B25" s="319" t="s">
        <v>51</v>
      </c>
      <c r="C25" s="362">
        <v>16644</v>
      </c>
      <c r="D25" s="362">
        <v>6435</v>
      </c>
      <c r="E25" s="507">
        <f t="shared" si="2"/>
        <v>-0.613</v>
      </c>
      <c r="F25" s="508" t="str">
        <f t="shared" si="0"/>
        <v>是</v>
      </c>
    </row>
    <row r="26" ht="37.5" customHeight="1" spans="1:6">
      <c r="A26" s="372" t="s">
        <v>52</v>
      </c>
      <c r="B26" s="319" t="s">
        <v>53</v>
      </c>
      <c r="C26" s="362">
        <v>166</v>
      </c>
      <c r="D26" s="362">
        <v>6</v>
      </c>
      <c r="E26" s="507">
        <f t="shared" si="2"/>
        <v>-0.964</v>
      </c>
      <c r="F26" s="508" t="str">
        <f t="shared" si="0"/>
        <v>是</v>
      </c>
    </row>
    <row r="27" ht="37.5" customHeight="1" spans="1:6">
      <c r="A27" s="372" t="s">
        <v>54</v>
      </c>
      <c r="B27" s="319" t="s">
        <v>55</v>
      </c>
      <c r="C27" s="362">
        <v>1392</v>
      </c>
      <c r="D27" s="362">
        <v>1012</v>
      </c>
      <c r="E27" s="507">
        <f t="shared" si="2"/>
        <v>-0.273</v>
      </c>
      <c r="F27" s="508" t="str">
        <f t="shared" si="0"/>
        <v>是</v>
      </c>
    </row>
    <row r="28" ht="37.5" customHeight="1" spans="1:6">
      <c r="A28" s="372" t="s">
        <v>56</v>
      </c>
      <c r="B28" s="319" t="s">
        <v>57</v>
      </c>
      <c r="C28" s="362">
        <v>2461</v>
      </c>
      <c r="D28" s="362">
        <v>5510</v>
      </c>
      <c r="E28" s="507">
        <f t="shared" si="2"/>
        <v>1.239</v>
      </c>
      <c r="F28" s="508" t="str">
        <f t="shared" si="0"/>
        <v>是</v>
      </c>
    </row>
    <row r="29" ht="37.5" customHeight="1" spans="1:6">
      <c r="A29" s="372"/>
      <c r="B29" s="319"/>
      <c r="C29" s="362"/>
      <c r="D29" s="362"/>
      <c r="E29" s="507" t="str">
        <f t="shared" si="2"/>
        <v/>
      </c>
      <c r="F29" s="508" t="str">
        <f t="shared" si="0"/>
        <v>是</v>
      </c>
    </row>
    <row r="30" s="498" customFormat="1" ht="37.5" customHeight="1" spans="1:6">
      <c r="A30" s="511"/>
      <c r="B30" s="472" t="s">
        <v>58</v>
      </c>
      <c r="C30" s="366">
        <f>C4+C20</f>
        <v>150149</v>
      </c>
      <c r="D30" s="366">
        <f>D4+D20</f>
        <v>154600</v>
      </c>
      <c r="E30" s="507">
        <f t="shared" si="2"/>
        <v>0.03</v>
      </c>
      <c r="F30" s="508" t="str">
        <f t="shared" si="0"/>
        <v>是</v>
      </c>
    </row>
    <row r="31" ht="37.5" customHeight="1" spans="1:6">
      <c r="A31" s="369">
        <v>105</v>
      </c>
      <c r="B31" s="318" t="s">
        <v>59</v>
      </c>
      <c r="C31" s="366">
        <v>9250</v>
      </c>
      <c r="D31" s="366"/>
      <c r="E31" s="507">
        <f t="shared" si="2"/>
        <v>-1</v>
      </c>
      <c r="F31" s="508" t="str">
        <f t="shared" si="0"/>
        <v>是</v>
      </c>
    </row>
    <row r="32" ht="37.5" customHeight="1" spans="1:6">
      <c r="A32" s="474">
        <v>110</v>
      </c>
      <c r="B32" s="475" t="s">
        <v>60</v>
      </c>
      <c r="C32" s="366">
        <f>SUM(C33:C38)</f>
        <v>321209</v>
      </c>
      <c r="D32" s="366">
        <f>SUM(D33:D38)</f>
        <v>299906</v>
      </c>
      <c r="E32" s="507">
        <f t="shared" si="2"/>
        <v>-0.066</v>
      </c>
      <c r="F32" s="508" t="str">
        <f t="shared" si="0"/>
        <v>是</v>
      </c>
    </row>
    <row r="33" ht="37.5" customHeight="1" spans="1:6">
      <c r="A33" s="372">
        <v>11001</v>
      </c>
      <c r="B33" s="319" t="s">
        <v>61</v>
      </c>
      <c r="C33" s="362">
        <v>17354</v>
      </c>
      <c r="D33" s="362">
        <v>17354</v>
      </c>
      <c r="E33" s="507">
        <f t="shared" si="2"/>
        <v>0</v>
      </c>
      <c r="F33" s="508" t="str">
        <f t="shared" si="0"/>
        <v>是</v>
      </c>
    </row>
    <row r="34" ht="37.5" customHeight="1" spans="1:6">
      <c r="A34" s="372"/>
      <c r="B34" s="319" t="s">
        <v>62</v>
      </c>
      <c r="C34" s="362">
        <v>230955</v>
      </c>
      <c r="D34" s="362">
        <v>213893</v>
      </c>
      <c r="E34" s="507">
        <f t="shared" si="2"/>
        <v>-0.074</v>
      </c>
      <c r="F34" s="508" t="str">
        <f t="shared" si="0"/>
        <v>是</v>
      </c>
    </row>
    <row r="35" ht="37.5" customHeight="1" spans="1:6">
      <c r="A35" s="372">
        <v>11008</v>
      </c>
      <c r="B35" s="319" t="s">
        <v>63</v>
      </c>
      <c r="C35" s="362"/>
      <c r="D35" s="362">
        <v>16470</v>
      </c>
      <c r="E35" s="507" t="str">
        <f t="shared" si="2"/>
        <v/>
      </c>
      <c r="F35" s="508" t="str">
        <f t="shared" si="0"/>
        <v>是</v>
      </c>
    </row>
    <row r="36" ht="37.5" customHeight="1" spans="1:6">
      <c r="A36" s="372">
        <v>11009</v>
      </c>
      <c r="B36" s="319" t="s">
        <v>64</v>
      </c>
      <c r="C36" s="362">
        <v>72900</v>
      </c>
      <c r="D36" s="362">
        <v>52189</v>
      </c>
      <c r="E36" s="507">
        <f t="shared" si="2"/>
        <v>-0.284</v>
      </c>
      <c r="F36" s="508" t="str">
        <f t="shared" si="0"/>
        <v>是</v>
      </c>
    </row>
    <row r="37" s="499" customFormat="1" ht="37.5" customHeight="1" spans="1:6">
      <c r="A37" s="512">
        <v>11013</v>
      </c>
      <c r="B37" s="323" t="s">
        <v>65</v>
      </c>
      <c r="C37" s="362"/>
      <c r="D37" s="362"/>
      <c r="E37" s="507" t="str">
        <f t="shared" si="2"/>
        <v/>
      </c>
      <c r="F37" s="508" t="str">
        <f t="shared" si="0"/>
        <v>否</v>
      </c>
    </row>
    <row r="38" s="499" customFormat="1" ht="37.5" customHeight="1" spans="1:6">
      <c r="A38" s="512">
        <v>11015</v>
      </c>
      <c r="B38" s="323" t="s">
        <v>66</v>
      </c>
      <c r="C38" s="362"/>
      <c r="D38" s="362"/>
      <c r="E38" s="507" t="str">
        <f t="shared" si="2"/>
        <v/>
      </c>
      <c r="F38" s="508" t="str">
        <f t="shared" si="0"/>
        <v>否</v>
      </c>
    </row>
    <row r="39" ht="37.5" customHeight="1" spans="1:6">
      <c r="A39" s="513"/>
      <c r="B39" s="514" t="s">
        <v>67</v>
      </c>
      <c r="C39" s="366">
        <f>C30+C31+C32</f>
        <v>480608</v>
      </c>
      <c r="D39" s="366">
        <f>D30+D31+D32</f>
        <v>454506</v>
      </c>
      <c r="E39" s="507">
        <f t="shared" si="2"/>
        <v>-0.054</v>
      </c>
      <c r="F39" s="508" t="str">
        <f t="shared" si="0"/>
        <v>是</v>
      </c>
    </row>
    <row r="40" spans="3:4">
      <c r="C40" s="515"/>
      <c r="D40" s="515"/>
    </row>
    <row r="41" spans="4:4">
      <c r="D41" s="515"/>
    </row>
    <row r="42" spans="3:4">
      <c r="C42" s="515"/>
      <c r="D42" s="515"/>
    </row>
    <row r="43" spans="4:4">
      <c r="D43" s="515"/>
    </row>
    <row r="44" spans="3:4">
      <c r="C44" s="515"/>
      <c r="D44" s="515"/>
    </row>
    <row r="45" spans="3:4">
      <c r="C45" s="515"/>
      <c r="D45" s="515"/>
    </row>
    <row r="46" spans="4:4">
      <c r="D46" s="515"/>
    </row>
    <row r="47" spans="3:4">
      <c r="C47" s="515"/>
      <c r="D47" s="515"/>
    </row>
    <row r="48" spans="3:4">
      <c r="C48" s="515"/>
      <c r="D48" s="515"/>
    </row>
    <row r="49" spans="3:4">
      <c r="C49" s="515"/>
      <c r="D49" s="515"/>
    </row>
    <row r="50" spans="3:4">
      <c r="C50" s="515"/>
      <c r="D50" s="515"/>
    </row>
    <row r="51" spans="4:4">
      <c r="D51" s="515"/>
    </row>
    <row r="52" spans="3:4">
      <c r="C52" s="515"/>
      <c r="D52" s="515"/>
    </row>
  </sheetData>
  <autoFilter ref="A3:F39">
    <extLst/>
  </autoFilter>
  <mergeCells count="1">
    <mergeCell ref="B1:E1"/>
  </mergeCells>
  <conditionalFormatting sqref="E2">
    <cfRule type="cellIs" dxfId="0" priority="38" stopIfTrue="1" operator="lessThanOrEqual">
      <formula>-1</formula>
    </cfRule>
  </conditionalFormatting>
  <conditionalFormatting sqref="A31:B31">
    <cfRule type="expression" dxfId="1" priority="44" stopIfTrue="1">
      <formula>"len($A:$A)=3"</formula>
    </cfRule>
  </conditionalFormatting>
  <conditionalFormatting sqref="C31">
    <cfRule type="expression" dxfId="1" priority="29" stopIfTrue="1">
      <formula>"len($A:$A)=3"</formula>
    </cfRule>
  </conditionalFormatting>
  <conditionalFormatting sqref="D31">
    <cfRule type="expression" dxfId="1" priority="18" stopIfTrue="1">
      <formula>"len($A:$A)=3"</formula>
    </cfRule>
  </conditionalFormatting>
  <conditionalFormatting sqref="D38">
    <cfRule type="expression" dxfId="1" priority="21" stopIfTrue="1">
      <formula>"len($A:$A)=3"</formula>
    </cfRule>
  </conditionalFormatting>
  <conditionalFormatting sqref="B7:B8">
    <cfRule type="expression" dxfId="1" priority="52" stopIfTrue="1">
      <formula>"len($A:$A)=3"</formula>
    </cfRule>
  </conditionalFormatting>
  <conditionalFormatting sqref="B32:B34">
    <cfRule type="expression" dxfId="1" priority="13" stopIfTrue="1">
      <formula>"len($A:$A)=3"</formula>
    </cfRule>
  </conditionalFormatting>
  <conditionalFormatting sqref="B37:B39">
    <cfRule type="expression" dxfId="1" priority="7" stopIfTrue="1">
      <formula>"len($A:$A)=3"</formula>
    </cfRule>
    <cfRule type="expression" dxfId="1" priority="8" stopIfTrue="1">
      <formula>"len($A:$A)=3"</formula>
    </cfRule>
  </conditionalFormatting>
  <conditionalFormatting sqref="C7:C8">
    <cfRule type="expression" dxfId="1" priority="31" stopIfTrue="1">
      <formula>"len($A:$A)=3"</formula>
    </cfRule>
  </conditionalFormatting>
  <conditionalFormatting sqref="C33:C34">
    <cfRule type="expression" dxfId="1" priority="27" stopIfTrue="1">
      <formula>"len($A:$A)=3"</formula>
    </cfRule>
  </conditionalFormatting>
  <conditionalFormatting sqref="C35:C36">
    <cfRule type="expression" dxfId="1" priority="25" stopIfTrue="1">
      <formula>"len($A:$A)=3"</formula>
    </cfRule>
  </conditionalFormatting>
  <conditionalFormatting sqref="D5:D6">
    <cfRule type="expression" dxfId="1" priority="22" stopIfTrue="1">
      <formula>"len($A:$A)=3"</formula>
    </cfRule>
  </conditionalFormatting>
  <conditionalFormatting sqref="D7:D8">
    <cfRule type="expression" dxfId="1" priority="20" stopIfTrue="1">
      <formula>"len($A:$A)=3"</formula>
    </cfRule>
  </conditionalFormatting>
  <conditionalFormatting sqref="D33:D34">
    <cfRule type="expression" dxfId="1" priority="16" stopIfTrue="1">
      <formula>"len($A:$A)=3"</formula>
    </cfRule>
  </conditionalFormatting>
  <conditionalFormatting sqref="D35:D36">
    <cfRule type="expression" dxfId="1" priority="14" stopIfTrue="1">
      <formula>"len($A:$A)=3"</formula>
    </cfRule>
  </conditionalFormatting>
  <conditionalFormatting sqref="D37:D38">
    <cfRule type="expression" dxfId="1" priority="24" stopIfTrue="1">
      <formula>"len($A:$A)=3"</formula>
    </cfRule>
  </conditionalFormatting>
  <conditionalFormatting sqref="F4:F39">
    <cfRule type="cellIs" dxfId="2" priority="36" stopIfTrue="1" operator="lessThan">
      <formula>0</formula>
    </cfRule>
    <cfRule type="cellIs" dxfId="2" priority="37" stopIfTrue="1" operator="lessThan">
      <formula>0</formula>
    </cfRule>
  </conditionalFormatting>
  <conditionalFormatting sqref="A4:B29">
    <cfRule type="expression" dxfId="1" priority="49" stopIfTrue="1">
      <formula>"len($A:$A)=3"</formula>
    </cfRule>
  </conditionalFormatting>
  <conditionalFormatting sqref="B4:B6 B31 B39">
    <cfRule type="expression" dxfId="1" priority="58" stopIfTrue="1">
      <formula>"len($A:$A)=3"</formula>
    </cfRule>
  </conditionalFormatting>
  <conditionalFormatting sqref="C4:C6 D4">
    <cfRule type="expression" dxfId="1" priority="33" stopIfTrue="1">
      <formula>"len($A:$A)=3"</formula>
    </cfRule>
  </conditionalFormatting>
  <conditionalFormatting sqref="C4:C29 D4 D20">
    <cfRule type="expression" dxfId="1" priority="30" stopIfTrue="1">
      <formula>"len($A:$A)=3"</formula>
    </cfRule>
  </conditionalFormatting>
  <conditionalFormatting sqref="D5:D19 D21:D29">
    <cfRule type="expression" dxfId="1" priority="19" stopIfTrue="1">
      <formula>"len($A:$A)=3"</formula>
    </cfRule>
  </conditionalFormatting>
  <conditionalFormatting sqref="C31:C32 C33:D34 D32">
    <cfRule type="expression" dxfId="1" priority="34" stopIfTrue="1">
      <formula>"len($A:$A)=3"</formula>
    </cfRule>
  </conditionalFormatting>
  <conditionalFormatting sqref="D31 D33:D34">
    <cfRule type="expression" dxfId="1" priority="23" stopIfTrue="1">
      <formula>"len($A:$A)=3"</formula>
    </cfRule>
  </conditionalFormatting>
  <conditionalFormatting sqref="A32:B34 B38:B39">
    <cfRule type="expression" dxfId="1" priority="12" stopIfTrue="1">
      <formula>"len($A:$A)=3"</formula>
    </cfRule>
  </conditionalFormatting>
  <conditionalFormatting sqref="C32:D34">
    <cfRule type="expression" dxfId="1" priority="28" stopIfTrue="1">
      <formula>"len($A:$A)=3"</formula>
    </cfRule>
  </conditionalFormatting>
  <conditionalFormatting sqref="A33:B34">
    <cfRule type="expression" dxfId="1" priority="11" stopIfTrue="1">
      <formula>"len($A:$A)=3"</formula>
    </cfRule>
  </conditionalFormatting>
  <conditionalFormatting sqref="B39 A35:D35">
    <cfRule type="expression" dxfId="1" priority="56" stopIfTrue="1">
      <formula>"len($A:$A)=3"</formula>
    </cfRule>
  </conditionalFormatting>
  <conditionalFormatting sqref="A35:B36">
    <cfRule type="expression" dxfId="1" priority="9" stopIfTrue="1">
      <formula>"len($A:$A)=3"</formula>
    </cfRule>
  </conditionalFormatting>
  <conditionalFormatting sqref="C37:C39 D39">
    <cfRule type="expression" dxfId="1" priority="35" stopIfTrue="1">
      <formula>"len($A:$A)=3"</formula>
    </cfRule>
  </conditionalFormatting>
  <conditionalFormatting sqref="C38:C39 D39">
    <cfRule type="expression" dxfId="1" priority="32" stopIfTrue="1">
      <formula>"len($A:$A)=3"</formula>
    </cfRule>
  </conditionalFormatting>
  <printOptions horizontalCentered="1"/>
  <pageMargins left="0.472222222222222" right="0.393055555555556" top="0.747916666666667" bottom="0.747916666666667" header="0.314583333333333" footer="0.314583333333333"/>
  <pageSetup paperSize="9" scale="75" orientation="portrait" horizontalDpi="600"/>
  <headerFooter alignWithMargins="0">
    <oddHeader>&amp;L&amp;"黑体"&amp;22附件1</oddHeader>
    <oddFooter>&amp;C&amp;16-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00B0F0"/>
  </sheetPr>
  <dimension ref="A1:F51"/>
  <sheetViews>
    <sheetView showGridLines="0" showZeros="0" view="pageBreakPreview" zoomScale="90" zoomScaleNormal="90" topLeftCell="B1" workbookViewId="0">
      <pane ySplit="3" topLeftCell="A4" activePane="bottomLeft" state="frozen"/>
      <selection/>
      <selection pane="bottomLeft" activeCell="B1" sqref="B1:E1"/>
    </sheetView>
  </sheetViews>
  <sheetFormatPr defaultColWidth="9" defaultRowHeight="14.25" outlineLevelCol="5"/>
  <cols>
    <col min="1" max="1" width="12.75" style="150" customWidth="1"/>
    <col min="2" max="2" width="50.75" style="150" customWidth="1"/>
    <col min="3" max="5" width="20.6333333333333" style="150" customWidth="1"/>
    <col min="6" max="6" width="9.75" style="150" customWidth="1"/>
    <col min="7" max="16384" width="9" style="257"/>
  </cols>
  <sheetData>
    <row r="1" ht="45" customHeight="1" spans="1:5">
      <c r="A1" s="331"/>
      <c r="B1" s="331" t="s">
        <v>68</v>
      </c>
      <c r="C1" s="331"/>
      <c r="D1" s="331"/>
      <c r="E1" s="331"/>
    </row>
    <row r="2" ht="18.95" customHeight="1" spans="1:5">
      <c r="A2" s="482"/>
      <c r="B2" s="460"/>
      <c r="C2" s="334"/>
      <c r="E2" s="461" t="s">
        <v>1</v>
      </c>
    </row>
    <row r="3" s="457" customFormat="1" ht="45" customHeight="1" spans="1:6">
      <c r="A3" s="483" t="s">
        <v>2</v>
      </c>
      <c r="B3" s="484" t="s">
        <v>3</v>
      </c>
      <c r="C3" s="263" t="s">
        <v>4</v>
      </c>
      <c r="D3" s="263" t="s">
        <v>5</v>
      </c>
      <c r="E3" s="484" t="s">
        <v>6</v>
      </c>
      <c r="F3" s="485" t="s">
        <v>7</v>
      </c>
    </row>
    <row r="4" ht="37.5" customHeight="1" spans="1:6">
      <c r="A4" s="346" t="s">
        <v>69</v>
      </c>
      <c r="B4" s="486" t="s">
        <v>70</v>
      </c>
      <c r="C4" s="349">
        <v>28567</v>
      </c>
      <c r="D4" s="349">
        <v>23473</v>
      </c>
      <c r="E4" s="487">
        <f>IF(C4&lt;&gt;0,D4/C4-1,"")</f>
        <v>-0.178</v>
      </c>
      <c r="F4" s="269" t="str">
        <f t="shared" ref="F4:F38" si="0">IF(LEN(A4)=3,"是",IF(B4&lt;&gt;"",IF(SUM(C4:D4)&lt;&gt;0,"是","否"),"是"))</f>
        <v>是</v>
      </c>
    </row>
    <row r="5" ht="37.5" customHeight="1" spans="1:6">
      <c r="A5" s="346" t="s">
        <v>71</v>
      </c>
      <c r="B5" s="488" t="s">
        <v>72</v>
      </c>
      <c r="C5" s="349"/>
      <c r="D5" s="349"/>
      <c r="E5" s="487" t="str">
        <f t="shared" ref="E5:E32" si="1">IF(C5&lt;&gt;0,D5/C5-1,"")</f>
        <v/>
      </c>
      <c r="F5" s="269" t="str">
        <f t="shared" si="0"/>
        <v>是</v>
      </c>
    </row>
    <row r="6" ht="37.5" customHeight="1" spans="1:6">
      <c r="A6" s="346" t="s">
        <v>73</v>
      </c>
      <c r="B6" s="488" t="s">
        <v>74</v>
      </c>
      <c r="C6" s="349">
        <v>421</v>
      </c>
      <c r="D6" s="349">
        <v>333</v>
      </c>
      <c r="E6" s="487">
        <f t="shared" si="1"/>
        <v>-0.209</v>
      </c>
      <c r="F6" s="269" t="str">
        <f t="shared" si="0"/>
        <v>是</v>
      </c>
    </row>
    <row r="7" ht="37.5" customHeight="1" spans="1:6">
      <c r="A7" s="346" t="s">
        <v>75</v>
      </c>
      <c r="B7" s="488" t="s">
        <v>76</v>
      </c>
      <c r="C7" s="349">
        <v>27374</v>
      </c>
      <c r="D7" s="349">
        <v>21721</v>
      </c>
      <c r="E7" s="487">
        <f t="shared" si="1"/>
        <v>-0.207</v>
      </c>
      <c r="F7" s="269" t="str">
        <f t="shared" si="0"/>
        <v>是</v>
      </c>
    </row>
    <row r="8" ht="37.5" customHeight="1" spans="1:6">
      <c r="A8" s="346" t="s">
        <v>77</v>
      </c>
      <c r="B8" s="488" t="s">
        <v>78</v>
      </c>
      <c r="C8" s="349">
        <v>87691</v>
      </c>
      <c r="D8" s="349">
        <v>84894</v>
      </c>
      <c r="E8" s="487">
        <f t="shared" si="1"/>
        <v>-0.032</v>
      </c>
      <c r="F8" s="269" t="str">
        <f t="shared" si="0"/>
        <v>是</v>
      </c>
    </row>
    <row r="9" ht="37.5" customHeight="1" spans="1:6">
      <c r="A9" s="346" t="s">
        <v>79</v>
      </c>
      <c r="B9" s="488" t="s">
        <v>80</v>
      </c>
      <c r="C9" s="349">
        <v>818</v>
      </c>
      <c r="D9" s="349">
        <v>508</v>
      </c>
      <c r="E9" s="487">
        <f t="shared" si="1"/>
        <v>-0.379</v>
      </c>
      <c r="F9" s="269" t="str">
        <f t="shared" si="0"/>
        <v>是</v>
      </c>
    </row>
    <row r="10" ht="37.5" customHeight="1" spans="1:6">
      <c r="A10" s="346" t="s">
        <v>81</v>
      </c>
      <c r="B10" s="488" t="s">
        <v>82</v>
      </c>
      <c r="C10" s="349">
        <v>5811</v>
      </c>
      <c r="D10" s="349">
        <v>2910</v>
      </c>
      <c r="E10" s="487">
        <f t="shared" si="1"/>
        <v>-0.499</v>
      </c>
      <c r="F10" s="269" t="str">
        <f t="shared" si="0"/>
        <v>是</v>
      </c>
    </row>
    <row r="11" ht="37.5" customHeight="1" spans="1:6">
      <c r="A11" s="346" t="s">
        <v>83</v>
      </c>
      <c r="B11" s="488" t="s">
        <v>84</v>
      </c>
      <c r="C11" s="349">
        <v>72496</v>
      </c>
      <c r="D11" s="349">
        <v>95042</v>
      </c>
      <c r="E11" s="487">
        <f t="shared" si="1"/>
        <v>0.311</v>
      </c>
      <c r="F11" s="269" t="str">
        <f t="shared" si="0"/>
        <v>是</v>
      </c>
    </row>
    <row r="12" ht="37.5" customHeight="1" spans="1:6">
      <c r="A12" s="346" t="s">
        <v>85</v>
      </c>
      <c r="B12" s="488" t="s">
        <v>86</v>
      </c>
      <c r="C12" s="349">
        <v>61295</v>
      </c>
      <c r="D12" s="349">
        <v>59169</v>
      </c>
      <c r="E12" s="487">
        <f t="shared" si="1"/>
        <v>-0.035</v>
      </c>
      <c r="F12" s="269" t="str">
        <f t="shared" si="0"/>
        <v>是</v>
      </c>
    </row>
    <row r="13" ht="37.5" customHeight="1" spans="1:6">
      <c r="A13" s="346" t="s">
        <v>87</v>
      </c>
      <c r="B13" s="488" t="s">
        <v>88</v>
      </c>
      <c r="C13" s="349">
        <v>4174</v>
      </c>
      <c r="D13" s="349">
        <v>2700</v>
      </c>
      <c r="E13" s="487">
        <f t="shared" si="1"/>
        <v>-0.353</v>
      </c>
      <c r="F13" s="269" t="str">
        <f t="shared" si="0"/>
        <v>是</v>
      </c>
    </row>
    <row r="14" ht="37.5" customHeight="1" spans="1:6">
      <c r="A14" s="346" t="s">
        <v>89</v>
      </c>
      <c r="B14" s="488" t="s">
        <v>90</v>
      </c>
      <c r="C14" s="349">
        <v>34669</v>
      </c>
      <c r="D14" s="349">
        <v>27138</v>
      </c>
      <c r="E14" s="487">
        <f t="shared" si="1"/>
        <v>-0.217</v>
      </c>
      <c r="F14" s="269" t="str">
        <f t="shared" si="0"/>
        <v>是</v>
      </c>
    </row>
    <row r="15" ht="37.5" customHeight="1" spans="1:6">
      <c r="A15" s="346" t="s">
        <v>91</v>
      </c>
      <c r="B15" s="488" t="s">
        <v>92</v>
      </c>
      <c r="C15" s="349">
        <v>65492</v>
      </c>
      <c r="D15" s="349">
        <v>37162</v>
      </c>
      <c r="E15" s="487">
        <f t="shared" si="1"/>
        <v>-0.433</v>
      </c>
      <c r="F15" s="269" t="str">
        <f t="shared" si="0"/>
        <v>是</v>
      </c>
    </row>
    <row r="16" ht="37.5" customHeight="1" spans="1:6">
      <c r="A16" s="346" t="s">
        <v>93</v>
      </c>
      <c r="B16" s="488" t="s">
        <v>94</v>
      </c>
      <c r="C16" s="349">
        <v>9273</v>
      </c>
      <c r="D16" s="349">
        <v>3025</v>
      </c>
      <c r="E16" s="487">
        <f t="shared" si="1"/>
        <v>-0.674</v>
      </c>
      <c r="F16" s="269" t="str">
        <f t="shared" si="0"/>
        <v>是</v>
      </c>
    </row>
    <row r="17" ht="37.5" customHeight="1" spans="1:6">
      <c r="A17" s="346" t="s">
        <v>95</v>
      </c>
      <c r="B17" s="488" t="s">
        <v>96</v>
      </c>
      <c r="C17" s="349">
        <v>420</v>
      </c>
      <c r="D17" s="349"/>
      <c r="E17" s="487">
        <f t="shared" si="1"/>
        <v>-1</v>
      </c>
      <c r="F17" s="269" t="str">
        <f t="shared" si="0"/>
        <v>是</v>
      </c>
    </row>
    <row r="18" ht="37.5" customHeight="1" spans="1:6">
      <c r="A18" s="346" t="s">
        <v>97</v>
      </c>
      <c r="B18" s="488" t="s">
        <v>98</v>
      </c>
      <c r="C18" s="349">
        <v>4824</v>
      </c>
      <c r="D18" s="349">
        <v>1648</v>
      </c>
      <c r="E18" s="487">
        <f t="shared" si="1"/>
        <v>-0.658</v>
      </c>
      <c r="F18" s="269" t="str">
        <f t="shared" si="0"/>
        <v>是</v>
      </c>
    </row>
    <row r="19" ht="37.5" customHeight="1" spans="1:6">
      <c r="A19" s="346" t="s">
        <v>99</v>
      </c>
      <c r="B19" s="488" t="s">
        <v>100</v>
      </c>
      <c r="C19" s="349">
        <v>81</v>
      </c>
      <c r="D19" s="349">
        <v>4</v>
      </c>
      <c r="E19" s="487">
        <f t="shared" si="1"/>
        <v>-0.951</v>
      </c>
      <c r="F19" s="269" t="str">
        <f t="shared" si="0"/>
        <v>是</v>
      </c>
    </row>
    <row r="20" ht="37.5" customHeight="1" spans="1:6">
      <c r="A20" s="346" t="s">
        <v>101</v>
      </c>
      <c r="B20" s="488" t="s">
        <v>102</v>
      </c>
      <c r="C20" s="349"/>
      <c r="D20" s="349"/>
      <c r="E20" s="487" t="str">
        <f t="shared" si="1"/>
        <v/>
      </c>
      <c r="F20" s="269" t="str">
        <f t="shared" si="0"/>
        <v>是</v>
      </c>
    </row>
    <row r="21" ht="37.5" customHeight="1" spans="1:6">
      <c r="A21" s="346" t="s">
        <v>103</v>
      </c>
      <c r="B21" s="488" t="s">
        <v>104</v>
      </c>
      <c r="C21" s="349">
        <v>3324</v>
      </c>
      <c r="D21" s="349">
        <v>2172</v>
      </c>
      <c r="E21" s="487">
        <f t="shared" si="1"/>
        <v>-0.347</v>
      </c>
      <c r="F21" s="269" t="str">
        <f t="shared" si="0"/>
        <v>是</v>
      </c>
    </row>
    <row r="22" ht="37.5" customHeight="1" spans="1:6">
      <c r="A22" s="346" t="s">
        <v>105</v>
      </c>
      <c r="B22" s="488" t="s">
        <v>106</v>
      </c>
      <c r="C22" s="349">
        <v>13593</v>
      </c>
      <c r="D22" s="349">
        <v>11714</v>
      </c>
      <c r="E22" s="487">
        <f t="shared" si="1"/>
        <v>-0.138</v>
      </c>
      <c r="F22" s="269" t="str">
        <f t="shared" si="0"/>
        <v>是</v>
      </c>
    </row>
    <row r="23" ht="37.5" customHeight="1" spans="1:6">
      <c r="A23" s="346" t="s">
        <v>107</v>
      </c>
      <c r="B23" s="488" t="s">
        <v>108</v>
      </c>
      <c r="C23" s="349">
        <v>1610</v>
      </c>
      <c r="D23" s="349">
        <v>806</v>
      </c>
      <c r="E23" s="487">
        <f t="shared" si="1"/>
        <v>-0.499</v>
      </c>
      <c r="F23" s="269" t="str">
        <f t="shared" si="0"/>
        <v>是</v>
      </c>
    </row>
    <row r="24" ht="37.5" customHeight="1" spans="1:6">
      <c r="A24" s="346" t="s">
        <v>109</v>
      </c>
      <c r="B24" s="488" t="s">
        <v>110</v>
      </c>
      <c r="C24" s="349">
        <v>4425</v>
      </c>
      <c r="D24" s="349">
        <v>2416</v>
      </c>
      <c r="E24" s="487">
        <f t="shared" si="1"/>
        <v>-0.454</v>
      </c>
      <c r="F24" s="269" t="str">
        <f t="shared" si="0"/>
        <v>是</v>
      </c>
    </row>
    <row r="25" ht="37.5" customHeight="1" spans="1:6">
      <c r="A25" s="346" t="s">
        <v>111</v>
      </c>
      <c r="B25" s="488" t="s">
        <v>112</v>
      </c>
      <c r="C25" s="349"/>
      <c r="D25" s="349">
        <v>4410</v>
      </c>
      <c r="E25" s="487" t="str">
        <f t="shared" si="1"/>
        <v/>
      </c>
      <c r="F25" s="269" t="str">
        <f t="shared" si="0"/>
        <v>是</v>
      </c>
    </row>
    <row r="26" ht="37.5" customHeight="1" spans="1:6">
      <c r="A26" s="346" t="s">
        <v>113</v>
      </c>
      <c r="B26" s="488" t="s">
        <v>114</v>
      </c>
      <c r="C26" s="349">
        <v>4072</v>
      </c>
      <c r="D26" s="349">
        <v>3820</v>
      </c>
      <c r="E26" s="487">
        <f t="shared" si="1"/>
        <v>-0.062</v>
      </c>
      <c r="F26" s="269" t="str">
        <f t="shared" si="0"/>
        <v>是</v>
      </c>
    </row>
    <row r="27" ht="37.5" customHeight="1" spans="1:6">
      <c r="A27" s="346" t="s">
        <v>115</v>
      </c>
      <c r="B27" s="488" t="s">
        <v>116</v>
      </c>
      <c r="C27" s="349">
        <v>8</v>
      </c>
      <c r="D27" s="349">
        <v>9</v>
      </c>
      <c r="E27" s="487">
        <f t="shared" si="1"/>
        <v>0.125</v>
      </c>
      <c r="F27" s="269" t="str">
        <f t="shared" si="0"/>
        <v>是</v>
      </c>
    </row>
    <row r="28" ht="37.5" customHeight="1" spans="1:6">
      <c r="A28" s="346" t="s">
        <v>117</v>
      </c>
      <c r="B28" s="488" t="s">
        <v>118</v>
      </c>
      <c r="C28" s="349">
        <v>840</v>
      </c>
      <c r="D28" s="349">
        <v>51357</v>
      </c>
      <c r="E28" s="487">
        <f t="shared" si="1"/>
        <v>60.139</v>
      </c>
      <c r="F28" s="269" t="str">
        <f t="shared" si="0"/>
        <v>是</v>
      </c>
    </row>
    <row r="29" ht="37.5" customHeight="1" spans="1:6">
      <c r="A29" s="346"/>
      <c r="B29" s="488"/>
      <c r="C29" s="349"/>
      <c r="D29" s="349"/>
      <c r="E29" s="487" t="str">
        <f t="shared" si="1"/>
        <v/>
      </c>
      <c r="F29" s="269" t="str">
        <f t="shared" si="0"/>
        <v>是</v>
      </c>
    </row>
    <row r="30" s="333" customFormat="1" ht="37.5" customHeight="1" spans="1:6">
      <c r="A30" s="471"/>
      <c r="B30" s="472" t="s">
        <v>119</v>
      </c>
      <c r="C30" s="448">
        <f>SUBTOTAL(9,C4:C28)</f>
        <v>431278</v>
      </c>
      <c r="D30" s="448">
        <f>SUBTOTAL(9,D4:D28)</f>
        <v>436431</v>
      </c>
      <c r="E30" s="487">
        <f t="shared" si="1"/>
        <v>0.012</v>
      </c>
      <c r="F30" s="269" t="str">
        <f t="shared" si="0"/>
        <v>是</v>
      </c>
    </row>
    <row r="31" ht="37.5" customHeight="1" spans="1:6">
      <c r="A31" s="343">
        <v>230</v>
      </c>
      <c r="B31" s="489" t="s">
        <v>120</v>
      </c>
      <c r="C31" s="448">
        <f>SUBTOTAL(9,C32:C35)</f>
        <v>18099</v>
      </c>
      <c r="D31" s="448">
        <f>SUBTOTAL(9,D32:D35)</f>
        <v>10747</v>
      </c>
      <c r="E31" s="487">
        <f t="shared" si="1"/>
        <v>-0.406</v>
      </c>
      <c r="F31" s="269" t="str">
        <f t="shared" si="0"/>
        <v>是</v>
      </c>
    </row>
    <row r="32" ht="37.5" customHeight="1" spans="1:6">
      <c r="A32" s="490">
        <v>23006</v>
      </c>
      <c r="B32" s="491" t="s">
        <v>121</v>
      </c>
      <c r="C32" s="349">
        <v>13150</v>
      </c>
      <c r="D32" s="349">
        <v>10747</v>
      </c>
      <c r="E32" s="487">
        <f t="shared" si="1"/>
        <v>-0.183</v>
      </c>
      <c r="F32" s="269" t="str">
        <f t="shared" si="0"/>
        <v>是</v>
      </c>
    </row>
    <row r="33" ht="36" hidden="1" customHeight="1" spans="1:6">
      <c r="A33" s="346">
        <v>23008</v>
      </c>
      <c r="B33" s="491" t="s">
        <v>122</v>
      </c>
      <c r="C33" s="349">
        <v>0</v>
      </c>
      <c r="D33" s="349"/>
      <c r="E33" s="492" t="str">
        <f>IF(C33&lt;&gt;0,IF((D33/C33-1)&lt;-30%,"",IF((D33/C33-1)&gt;150%,"",D33/C33-1)),"")</f>
        <v/>
      </c>
      <c r="F33" s="269" t="str">
        <f t="shared" si="0"/>
        <v>否</v>
      </c>
    </row>
    <row r="34" ht="37.5" customHeight="1" spans="1:6">
      <c r="A34" s="493">
        <v>23015</v>
      </c>
      <c r="B34" s="469" t="s">
        <v>123</v>
      </c>
      <c r="C34" s="349">
        <v>4949</v>
      </c>
      <c r="D34" s="349"/>
      <c r="E34" s="487">
        <f>IF(C34&lt;&gt;0,D34/C34-1,"")</f>
        <v>-1</v>
      </c>
      <c r="F34" s="269" t="str">
        <f t="shared" si="0"/>
        <v>是</v>
      </c>
    </row>
    <row r="35" s="459" customFormat="1" ht="36" customHeight="1" spans="1:6">
      <c r="A35" s="493">
        <v>23016</v>
      </c>
      <c r="B35" s="469" t="s">
        <v>124</v>
      </c>
      <c r="C35" s="349"/>
      <c r="D35" s="349"/>
      <c r="E35" s="487" t="str">
        <f>IF(C35&lt;&gt;0,D35/C35-1,"")</f>
        <v/>
      </c>
      <c r="F35" s="269" t="str">
        <f t="shared" si="0"/>
        <v>否</v>
      </c>
    </row>
    <row r="36" s="459" customFormat="1" ht="37.5" customHeight="1" spans="1:6">
      <c r="A36" s="343">
        <v>231</v>
      </c>
      <c r="B36" s="473" t="s">
        <v>125</v>
      </c>
      <c r="C36" s="448">
        <v>14761</v>
      </c>
      <c r="D36" s="448">
        <v>7328</v>
      </c>
      <c r="E36" s="487">
        <f>IF(C36&lt;&gt;0,D36/C36-1,"")</f>
        <v>-0.504</v>
      </c>
      <c r="F36" s="269" t="str">
        <f t="shared" si="0"/>
        <v>是</v>
      </c>
    </row>
    <row r="37" s="459" customFormat="1" ht="37.5" customHeight="1" spans="1:6">
      <c r="A37" s="343">
        <v>23009</v>
      </c>
      <c r="B37" s="494" t="s">
        <v>126</v>
      </c>
      <c r="C37" s="448">
        <v>16470</v>
      </c>
      <c r="D37" s="448"/>
      <c r="E37" s="487">
        <f>IF(C37&lt;&gt;0,D37/C37-1,"")</f>
        <v>-1</v>
      </c>
      <c r="F37" s="269" t="str">
        <f t="shared" si="0"/>
        <v>是</v>
      </c>
    </row>
    <row r="38" ht="37.5" customHeight="1" spans="1:6">
      <c r="A38" s="471"/>
      <c r="B38" s="480" t="s">
        <v>127</v>
      </c>
      <c r="C38" s="448">
        <f>C30+C31+C36+C37</f>
        <v>480608</v>
      </c>
      <c r="D38" s="448">
        <f>D30+D31+D36+D37</f>
        <v>454506</v>
      </c>
      <c r="E38" s="487">
        <f>IF(C38&lt;&gt;0,D38/C38-1,"")</f>
        <v>-0.054</v>
      </c>
      <c r="F38" s="269" t="str">
        <f t="shared" si="0"/>
        <v>是</v>
      </c>
    </row>
    <row r="39" spans="2:4">
      <c r="B39" s="495"/>
      <c r="D39" s="496"/>
    </row>
    <row r="41" spans="4:4">
      <c r="D41" s="496"/>
    </row>
    <row r="43" spans="4:4">
      <c r="D43" s="496"/>
    </row>
    <row r="44" spans="4:4">
      <c r="D44" s="496"/>
    </row>
    <row r="46" spans="4:4">
      <c r="D46" s="496"/>
    </row>
    <row r="47" spans="4:4">
      <c r="D47" s="496"/>
    </row>
    <row r="48" spans="4:4">
      <c r="D48" s="496"/>
    </row>
    <row r="49" spans="4:4">
      <c r="D49" s="496"/>
    </row>
    <row r="51" spans="4:4">
      <c r="D51" s="496"/>
    </row>
  </sheetData>
  <autoFilter ref="A3:F39">
    <filterColumn colId="5">
      <customFilters>
        <customFilter operator="equal" val=""/>
        <customFilter operator="equal" val="是"/>
      </customFilters>
    </filterColumn>
    <extLst/>
  </autoFilter>
  <mergeCells count="1">
    <mergeCell ref="B1:E1"/>
  </mergeCells>
  <conditionalFormatting sqref="C34">
    <cfRule type="expression" dxfId="1" priority="14" stopIfTrue="1">
      <formula>"len($A:$A)=3"</formula>
    </cfRule>
  </conditionalFormatting>
  <conditionalFormatting sqref="D37">
    <cfRule type="cellIs" dxfId="2" priority="1" stopIfTrue="1" operator="lessThan">
      <formula>0</formula>
    </cfRule>
    <cfRule type="cellIs" dxfId="0" priority="2" stopIfTrue="1" operator="greaterThan">
      <formula>5</formula>
    </cfRule>
  </conditionalFormatting>
  <conditionalFormatting sqref="F4:F39">
    <cfRule type="cellIs" dxfId="2" priority="11" stopIfTrue="1" operator="lessThan">
      <formula>0</formula>
    </cfRule>
  </conditionalFormatting>
  <conditionalFormatting sqref="E2 D32 D39:E44">
    <cfRule type="cellIs" dxfId="0" priority="27" stopIfTrue="1" operator="lessThanOrEqual">
      <formula>-1</formula>
    </cfRule>
  </conditionalFormatting>
  <conditionalFormatting sqref="D33:E33 D34">
    <cfRule type="cellIs" dxfId="2" priority="29" stopIfTrue="1" operator="lessThan">
      <formula>0</formula>
    </cfRule>
    <cfRule type="cellIs" dxfId="0" priority="30" stopIfTrue="1" operator="greaterThan">
      <formula>5</formula>
    </cfRule>
  </conditionalFormatting>
  <conditionalFormatting sqref="A34:B35">
    <cfRule type="expression" dxfId="1" priority="9" stopIfTrue="1">
      <formula>"len($A:$A)=3"</formula>
    </cfRule>
  </conditionalFormatting>
  <printOptions horizontalCentered="1"/>
  <pageMargins left="0.471527777777778" right="0.393055555555556" top="0.747916666666667" bottom="0.747916666666667" header="0.313888888888889" footer="0.313888888888889"/>
  <pageSetup paperSize="9" scale="75" orientation="portrait"/>
  <headerFooter alignWithMargins="0">
    <oddFooter>&amp;C&amp;16- &amp;P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00B0F0"/>
  </sheetPr>
  <dimension ref="A1:F44"/>
  <sheetViews>
    <sheetView showGridLines="0" showZeros="0" view="pageBreakPreview" zoomScaleNormal="90" topLeftCell="B1" workbookViewId="0">
      <pane ySplit="3" topLeftCell="A4" activePane="bottomLeft" state="frozen"/>
      <selection/>
      <selection pane="bottomLeft" activeCell="B1" sqref="B1:E1"/>
    </sheetView>
  </sheetViews>
  <sheetFormatPr defaultColWidth="9" defaultRowHeight="14.25" outlineLevelCol="5"/>
  <cols>
    <col min="1" max="1" width="14.5" style="150" customWidth="1"/>
    <col min="2" max="2" width="50.75" style="150" customWidth="1"/>
    <col min="3" max="5" width="20.6333333333333" style="150" customWidth="1"/>
    <col min="6" max="16384" width="9" style="257"/>
  </cols>
  <sheetData>
    <row r="1" ht="45" customHeight="1" spans="1:5">
      <c r="A1" s="331"/>
      <c r="B1" s="331" t="s">
        <v>128</v>
      </c>
      <c r="C1" s="331"/>
      <c r="D1" s="331"/>
      <c r="E1" s="331"/>
    </row>
    <row r="2" ht="18.95" customHeight="1" spans="2:5">
      <c r="B2" s="460"/>
      <c r="C2" s="334"/>
      <c r="D2" s="334"/>
      <c r="E2" s="461" t="s">
        <v>1</v>
      </c>
    </row>
    <row r="3" s="457" customFormat="1" ht="45" customHeight="1" spans="1:6">
      <c r="A3" s="462" t="s">
        <v>2</v>
      </c>
      <c r="B3" s="337" t="s">
        <v>3</v>
      </c>
      <c r="C3" s="263" t="s">
        <v>129</v>
      </c>
      <c r="D3" s="263" t="s">
        <v>5</v>
      </c>
      <c r="E3" s="263" t="s">
        <v>130</v>
      </c>
      <c r="F3" s="264" t="s">
        <v>7</v>
      </c>
    </row>
    <row r="4" ht="32.1" customHeight="1" spans="1:6">
      <c r="A4" s="463" t="s">
        <v>8</v>
      </c>
      <c r="B4" s="464" t="s">
        <v>9</v>
      </c>
      <c r="C4" s="366">
        <f>SUM(C5:C19)</f>
        <v>105600</v>
      </c>
      <c r="D4" s="366">
        <f>SUM(D5:D19)</f>
        <v>118000</v>
      </c>
      <c r="E4" s="311">
        <f>IF(C4&lt;&gt;0,D4/C4-1,"")</f>
        <v>0.117</v>
      </c>
      <c r="F4" s="269" t="str">
        <f t="shared" ref="F4:F40" si="0">IF(LEN(A4)=3,"是",IF(B4&lt;&gt;"",IF(SUM(C4:D4)&lt;&gt;0,"是","否"),"是"))</f>
        <v>是</v>
      </c>
    </row>
    <row r="5" ht="32.1" customHeight="1" spans="1:6">
      <c r="A5" s="346" t="s">
        <v>10</v>
      </c>
      <c r="B5" s="465" t="s">
        <v>11</v>
      </c>
      <c r="C5" s="362">
        <v>43920</v>
      </c>
      <c r="D5" s="362">
        <v>56320</v>
      </c>
      <c r="E5" s="311">
        <f t="shared" ref="E5:E40" si="1">IF(C5&lt;&gt;0,D5/C5-1,"")</f>
        <v>0.282</v>
      </c>
      <c r="F5" s="269" t="str">
        <f t="shared" si="0"/>
        <v>是</v>
      </c>
    </row>
    <row r="6" ht="32.1" customHeight="1" spans="1:6">
      <c r="A6" s="346" t="s">
        <v>12</v>
      </c>
      <c r="B6" s="465" t="s">
        <v>13</v>
      </c>
      <c r="C6" s="362">
        <v>6200</v>
      </c>
      <c r="D6" s="362">
        <v>6200</v>
      </c>
      <c r="E6" s="311">
        <f t="shared" si="1"/>
        <v>0</v>
      </c>
      <c r="F6" s="269" t="str">
        <f t="shared" si="0"/>
        <v>是</v>
      </c>
    </row>
    <row r="7" ht="32.1" customHeight="1" spans="1:6">
      <c r="A7" s="346" t="s">
        <v>14</v>
      </c>
      <c r="B7" s="465" t="s">
        <v>15</v>
      </c>
      <c r="C7" s="362">
        <v>1950</v>
      </c>
      <c r="D7" s="362">
        <v>1950</v>
      </c>
      <c r="E7" s="311">
        <f t="shared" si="1"/>
        <v>0</v>
      </c>
      <c r="F7" s="269" t="str">
        <f t="shared" si="0"/>
        <v>是</v>
      </c>
    </row>
    <row r="8" customFormat="1" ht="29" customHeight="1" spans="1:6">
      <c r="A8" s="466" t="s">
        <v>16</v>
      </c>
      <c r="B8" s="467" t="s">
        <v>17</v>
      </c>
      <c r="C8" s="362">
        <v>1700</v>
      </c>
      <c r="D8" s="362">
        <v>1700</v>
      </c>
      <c r="E8" s="311">
        <f t="shared" si="1"/>
        <v>0</v>
      </c>
      <c r="F8" s="269" t="str">
        <f t="shared" si="0"/>
        <v>是</v>
      </c>
    </row>
    <row r="9" ht="27" customHeight="1" spans="1:6">
      <c r="A9" s="346" t="s">
        <v>18</v>
      </c>
      <c r="B9" s="465" t="s">
        <v>19</v>
      </c>
      <c r="C9" s="362">
        <v>6200</v>
      </c>
      <c r="D9" s="362">
        <v>6200</v>
      </c>
      <c r="E9" s="311">
        <f t="shared" si="1"/>
        <v>0</v>
      </c>
      <c r="F9" s="269" t="str">
        <f t="shared" si="0"/>
        <v>是</v>
      </c>
    </row>
    <row r="10" customFormat="1" ht="28" customHeight="1" spans="1:6">
      <c r="A10" s="466" t="s">
        <v>20</v>
      </c>
      <c r="B10" s="467" t="s">
        <v>21</v>
      </c>
      <c r="C10" s="362">
        <v>5500</v>
      </c>
      <c r="D10" s="362">
        <v>5500</v>
      </c>
      <c r="E10" s="311">
        <f t="shared" si="1"/>
        <v>0</v>
      </c>
      <c r="F10" s="269" t="str">
        <f t="shared" si="0"/>
        <v>是</v>
      </c>
    </row>
    <row r="11" customFormat="1" ht="29" customHeight="1" spans="1:6">
      <c r="A11" s="466" t="s">
        <v>22</v>
      </c>
      <c r="B11" s="467" t="s">
        <v>23</v>
      </c>
      <c r="C11" s="362">
        <v>2500</v>
      </c>
      <c r="D11" s="362">
        <v>2500</v>
      </c>
      <c r="E11" s="311">
        <f t="shared" si="1"/>
        <v>0</v>
      </c>
      <c r="F11" s="269" t="str">
        <f t="shared" si="0"/>
        <v>是</v>
      </c>
    </row>
    <row r="12" customFormat="1" ht="33" customHeight="1" spans="1:6">
      <c r="A12" s="466" t="s">
        <v>24</v>
      </c>
      <c r="B12" s="467" t="s">
        <v>25</v>
      </c>
      <c r="C12" s="362">
        <v>1400</v>
      </c>
      <c r="D12" s="362">
        <v>1400</v>
      </c>
      <c r="E12" s="311">
        <f t="shared" si="1"/>
        <v>0</v>
      </c>
      <c r="F12" s="269" t="str">
        <f t="shared" si="0"/>
        <v>是</v>
      </c>
    </row>
    <row r="13" customFormat="1" ht="24" customHeight="1" spans="1:6">
      <c r="A13" s="466" t="s">
        <v>26</v>
      </c>
      <c r="B13" s="467" t="s">
        <v>27</v>
      </c>
      <c r="C13" s="362">
        <v>12200</v>
      </c>
      <c r="D13" s="362">
        <v>12200</v>
      </c>
      <c r="E13" s="311">
        <f t="shared" si="1"/>
        <v>0</v>
      </c>
      <c r="F13" s="269" t="str">
        <f t="shared" si="0"/>
        <v>是</v>
      </c>
    </row>
    <row r="14" customFormat="1" ht="27" customHeight="1" spans="1:6">
      <c r="A14" s="466" t="s">
        <v>28</v>
      </c>
      <c r="B14" s="467" t="s">
        <v>29</v>
      </c>
      <c r="C14" s="362">
        <v>2800</v>
      </c>
      <c r="D14" s="362">
        <v>2800</v>
      </c>
      <c r="E14" s="311">
        <f t="shared" si="1"/>
        <v>0</v>
      </c>
      <c r="F14" s="269" t="str">
        <f t="shared" si="0"/>
        <v>是</v>
      </c>
    </row>
    <row r="15" ht="32.1" customHeight="1" spans="1:6">
      <c r="A15" s="346" t="s">
        <v>30</v>
      </c>
      <c r="B15" s="465" t="s">
        <v>31</v>
      </c>
      <c r="C15" s="362">
        <v>3500</v>
      </c>
      <c r="D15" s="362">
        <v>3500</v>
      </c>
      <c r="E15" s="311">
        <f t="shared" si="1"/>
        <v>0</v>
      </c>
      <c r="F15" s="269" t="str">
        <f t="shared" si="0"/>
        <v>是</v>
      </c>
    </row>
    <row r="16" customFormat="1" ht="28" customHeight="1" spans="1:6">
      <c r="A16" s="466" t="s">
        <v>32</v>
      </c>
      <c r="B16" s="467" t="s">
        <v>33</v>
      </c>
      <c r="C16" s="362">
        <v>17600</v>
      </c>
      <c r="D16" s="362">
        <v>17600</v>
      </c>
      <c r="E16" s="311">
        <f t="shared" si="1"/>
        <v>0</v>
      </c>
      <c r="F16" s="269" t="str">
        <f t="shared" si="0"/>
        <v>是</v>
      </c>
    </row>
    <row r="17" customFormat="1" ht="28" customHeight="1" spans="1:6">
      <c r="A17" s="466" t="s">
        <v>34</v>
      </c>
      <c r="B17" s="467" t="s">
        <v>35</v>
      </c>
      <c r="C17" s="362"/>
      <c r="D17" s="362"/>
      <c r="E17" s="311" t="str">
        <f t="shared" si="1"/>
        <v/>
      </c>
      <c r="F17" s="269" t="str">
        <f t="shared" si="0"/>
        <v>否</v>
      </c>
    </row>
    <row r="18" customFormat="1" ht="24" customHeight="1" spans="1:6">
      <c r="A18" s="466" t="s">
        <v>36</v>
      </c>
      <c r="B18" s="467" t="s">
        <v>37</v>
      </c>
      <c r="C18" s="362">
        <v>130</v>
      </c>
      <c r="D18" s="362">
        <v>130</v>
      </c>
      <c r="E18" s="311">
        <f t="shared" si="1"/>
        <v>0</v>
      </c>
      <c r="F18" s="269" t="str">
        <f t="shared" si="0"/>
        <v>是</v>
      </c>
    </row>
    <row r="19" customFormat="1" ht="28" customHeight="1" spans="1:6">
      <c r="A19" s="517" t="s">
        <v>131</v>
      </c>
      <c r="B19" s="467" t="s">
        <v>39</v>
      </c>
      <c r="C19" s="362"/>
      <c r="D19" s="362"/>
      <c r="E19" s="311" t="str">
        <f t="shared" si="1"/>
        <v/>
      </c>
      <c r="F19" s="269" t="str">
        <f t="shared" si="0"/>
        <v>否</v>
      </c>
    </row>
    <row r="20" ht="32.1" customHeight="1" spans="1:6">
      <c r="A20" s="343" t="s">
        <v>40</v>
      </c>
      <c r="B20" s="464" t="s">
        <v>41</v>
      </c>
      <c r="C20" s="366">
        <f>SUM(C21:C28)</f>
        <v>39600</v>
      </c>
      <c r="D20" s="366">
        <f>SUM(D21:D28)</f>
        <v>36600</v>
      </c>
      <c r="E20" s="311">
        <f t="shared" si="1"/>
        <v>-0.076</v>
      </c>
      <c r="F20" s="269" t="str">
        <f t="shared" si="0"/>
        <v>是</v>
      </c>
    </row>
    <row r="21" ht="32.1" customHeight="1" spans="1:6">
      <c r="A21" s="468" t="s">
        <v>42</v>
      </c>
      <c r="B21" s="465" t="s">
        <v>43</v>
      </c>
      <c r="C21" s="362">
        <v>8404</v>
      </c>
      <c r="D21" s="349">
        <v>8348</v>
      </c>
      <c r="E21" s="311">
        <f t="shared" si="1"/>
        <v>-0.007</v>
      </c>
      <c r="F21" s="269" t="str">
        <f t="shared" si="0"/>
        <v>是</v>
      </c>
    </row>
    <row r="22" ht="32.1" customHeight="1" spans="1:6">
      <c r="A22" s="346" t="s">
        <v>44</v>
      </c>
      <c r="B22" s="469" t="s">
        <v>45</v>
      </c>
      <c r="C22" s="362">
        <v>3576</v>
      </c>
      <c r="D22" s="349">
        <v>3576</v>
      </c>
      <c r="E22" s="311">
        <f t="shared" si="1"/>
        <v>0</v>
      </c>
      <c r="F22" s="269" t="str">
        <f t="shared" si="0"/>
        <v>是</v>
      </c>
    </row>
    <row r="23" ht="32.1" customHeight="1" spans="1:6">
      <c r="A23" s="346" t="s">
        <v>46</v>
      </c>
      <c r="B23" s="465" t="s">
        <v>47</v>
      </c>
      <c r="C23" s="362">
        <v>17663</v>
      </c>
      <c r="D23" s="349">
        <v>11713</v>
      </c>
      <c r="E23" s="311">
        <f t="shared" si="1"/>
        <v>-0.337</v>
      </c>
      <c r="F23" s="269" t="str">
        <f t="shared" si="0"/>
        <v>是</v>
      </c>
    </row>
    <row r="24" ht="32.1" customHeight="1" spans="1:6">
      <c r="A24" s="346" t="s">
        <v>48</v>
      </c>
      <c r="B24" s="465" t="s">
        <v>49</v>
      </c>
      <c r="C24" s="362"/>
      <c r="D24" s="349"/>
      <c r="E24" s="311" t="str">
        <f t="shared" si="1"/>
        <v/>
      </c>
      <c r="F24" s="269" t="str">
        <f t="shared" si="0"/>
        <v>否</v>
      </c>
    </row>
    <row r="25" ht="32.1" customHeight="1" spans="1:6">
      <c r="A25" s="346" t="s">
        <v>50</v>
      </c>
      <c r="B25" s="465" t="s">
        <v>51</v>
      </c>
      <c r="C25" s="362">
        <v>6435</v>
      </c>
      <c r="D25" s="349">
        <v>6435</v>
      </c>
      <c r="E25" s="311">
        <f t="shared" si="1"/>
        <v>0</v>
      </c>
      <c r="F25" s="269" t="str">
        <f t="shared" si="0"/>
        <v>是</v>
      </c>
    </row>
    <row r="26" customFormat="1" ht="32" customHeight="1" spans="1:6">
      <c r="A26" s="466" t="s">
        <v>52</v>
      </c>
      <c r="B26" s="467" t="s">
        <v>53</v>
      </c>
      <c r="C26" s="362">
        <v>6</v>
      </c>
      <c r="D26" s="470">
        <v>6</v>
      </c>
      <c r="E26" s="311">
        <f t="shared" si="1"/>
        <v>0</v>
      </c>
      <c r="F26" s="269" t="str">
        <f t="shared" si="0"/>
        <v>是</v>
      </c>
    </row>
    <row r="27" ht="32.1" customHeight="1" spans="1:6">
      <c r="A27" s="346" t="s">
        <v>54</v>
      </c>
      <c r="B27" s="465" t="s">
        <v>55</v>
      </c>
      <c r="C27" s="362">
        <v>1012</v>
      </c>
      <c r="D27" s="349">
        <v>1012</v>
      </c>
      <c r="E27" s="311">
        <f t="shared" si="1"/>
        <v>0</v>
      </c>
      <c r="F27" s="269" t="str">
        <f t="shared" si="0"/>
        <v>是</v>
      </c>
    </row>
    <row r="28" ht="32.1" customHeight="1" spans="1:6">
      <c r="A28" s="346" t="s">
        <v>56</v>
      </c>
      <c r="B28" s="465" t="s">
        <v>57</v>
      </c>
      <c r="C28" s="362">
        <v>2504</v>
      </c>
      <c r="D28" s="349">
        <v>5510</v>
      </c>
      <c r="E28" s="311">
        <f t="shared" si="1"/>
        <v>1.2</v>
      </c>
      <c r="F28" s="269" t="str">
        <f t="shared" si="0"/>
        <v>是</v>
      </c>
    </row>
    <row r="29" ht="32.1" customHeight="1" spans="1:6">
      <c r="A29" s="346"/>
      <c r="B29" s="465"/>
      <c r="C29" s="95"/>
      <c r="D29" s="349"/>
      <c r="E29" s="311" t="str">
        <f t="shared" si="1"/>
        <v/>
      </c>
      <c r="F29" s="269" t="str">
        <f t="shared" si="0"/>
        <v>是</v>
      </c>
    </row>
    <row r="30" s="333" customFormat="1" ht="32.1" customHeight="1" spans="1:6">
      <c r="A30" s="471"/>
      <c r="B30" s="472" t="s">
        <v>132</v>
      </c>
      <c r="C30" s="366">
        <f>C4+C20</f>
        <v>145200</v>
      </c>
      <c r="D30" s="366">
        <f>D4+D20</f>
        <v>154600</v>
      </c>
      <c r="E30" s="311">
        <f t="shared" si="1"/>
        <v>0.065</v>
      </c>
      <c r="F30" s="269" t="str">
        <f t="shared" si="0"/>
        <v>是</v>
      </c>
    </row>
    <row r="31" ht="32.1" customHeight="1" spans="1:6">
      <c r="A31" s="343">
        <v>105</v>
      </c>
      <c r="B31" s="473" t="s">
        <v>59</v>
      </c>
      <c r="C31" s="95"/>
      <c r="D31" s="448"/>
      <c r="E31" s="311" t="str">
        <f t="shared" si="1"/>
        <v/>
      </c>
      <c r="F31" s="269" t="str">
        <f t="shared" si="0"/>
        <v>是</v>
      </c>
    </row>
    <row r="32" ht="32.1" customHeight="1" spans="1:6">
      <c r="A32" s="474">
        <v>110</v>
      </c>
      <c r="B32" s="475" t="s">
        <v>60</v>
      </c>
      <c r="C32" s="92">
        <f>SUM(C33:C39)</f>
        <v>290168</v>
      </c>
      <c r="D32" s="92">
        <f>SUM(D33:D39)</f>
        <v>299906</v>
      </c>
      <c r="E32" s="311">
        <f t="shared" si="1"/>
        <v>0.034</v>
      </c>
      <c r="F32" s="269" t="str">
        <f t="shared" si="0"/>
        <v>是</v>
      </c>
    </row>
    <row r="33" ht="32.1" customHeight="1" spans="1:6">
      <c r="A33" s="372">
        <v>11001</v>
      </c>
      <c r="B33" s="319" t="s">
        <v>61</v>
      </c>
      <c r="C33" s="362">
        <v>17354</v>
      </c>
      <c r="D33" s="349">
        <v>17354</v>
      </c>
      <c r="E33" s="311">
        <f t="shared" si="1"/>
        <v>0</v>
      </c>
      <c r="F33" s="269" t="str">
        <f t="shared" si="0"/>
        <v>是</v>
      </c>
    </row>
    <row r="34" ht="32.1" customHeight="1" spans="1:6">
      <c r="A34" s="372"/>
      <c r="B34" s="319" t="s">
        <v>62</v>
      </c>
      <c r="C34" s="362">
        <v>209682</v>
      </c>
      <c r="D34" s="349">
        <v>213893</v>
      </c>
      <c r="E34" s="311">
        <f t="shared" si="1"/>
        <v>0.02</v>
      </c>
      <c r="F34" s="269" t="str">
        <f t="shared" si="0"/>
        <v>是</v>
      </c>
    </row>
    <row r="35" ht="32.1" customHeight="1" spans="1:6">
      <c r="A35" s="372">
        <v>11006</v>
      </c>
      <c r="B35" s="319" t="s">
        <v>133</v>
      </c>
      <c r="C35" s="95"/>
      <c r="D35" s="349"/>
      <c r="E35" s="311" t="str">
        <f t="shared" si="1"/>
        <v/>
      </c>
      <c r="F35" s="269" t="str">
        <f t="shared" si="0"/>
        <v>否</v>
      </c>
    </row>
    <row r="36" ht="32.1" customHeight="1" spans="1:6">
      <c r="A36" s="372">
        <v>11008</v>
      </c>
      <c r="B36" s="319" t="s">
        <v>63</v>
      </c>
      <c r="C36" s="95"/>
      <c r="D36" s="349">
        <v>16470</v>
      </c>
      <c r="E36" s="311" t="str">
        <f t="shared" si="1"/>
        <v/>
      </c>
      <c r="F36" s="269" t="str">
        <f t="shared" si="0"/>
        <v>是</v>
      </c>
    </row>
    <row r="37" ht="32.1" customHeight="1" spans="1:6">
      <c r="A37" s="372">
        <v>11009</v>
      </c>
      <c r="B37" s="319" t="s">
        <v>64</v>
      </c>
      <c r="C37" s="95">
        <v>63132</v>
      </c>
      <c r="D37" s="349">
        <v>52189</v>
      </c>
      <c r="E37" s="311">
        <f t="shared" si="1"/>
        <v>-0.173</v>
      </c>
      <c r="F37" s="269" t="str">
        <f t="shared" si="0"/>
        <v>是</v>
      </c>
    </row>
    <row r="38" s="458" customFormat="1" ht="33" customHeight="1" spans="1:6">
      <c r="A38" s="476">
        <v>11013</v>
      </c>
      <c r="B38" s="477" t="s">
        <v>65</v>
      </c>
      <c r="C38" s="478">
        <v>0</v>
      </c>
      <c r="D38" s="470"/>
      <c r="E38" s="311" t="str">
        <f t="shared" si="1"/>
        <v/>
      </c>
      <c r="F38" s="269" t="str">
        <f t="shared" si="0"/>
        <v>否</v>
      </c>
    </row>
    <row r="39" s="459" customFormat="1" ht="32.1" customHeight="1" spans="1:6">
      <c r="A39" s="372">
        <v>11015</v>
      </c>
      <c r="B39" s="323" t="s">
        <v>66</v>
      </c>
      <c r="C39" s="95"/>
      <c r="D39" s="349"/>
      <c r="E39" s="311" t="str">
        <f t="shared" si="1"/>
        <v/>
      </c>
      <c r="F39" s="269" t="str">
        <f t="shared" si="0"/>
        <v>否</v>
      </c>
    </row>
    <row r="40" ht="32.1" customHeight="1" spans="1:6">
      <c r="A40" s="479"/>
      <c r="B40" s="480" t="s">
        <v>67</v>
      </c>
      <c r="C40" s="92">
        <f>C30+C31+C32</f>
        <v>435368</v>
      </c>
      <c r="D40" s="92">
        <f>D30+D31+D32</f>
        <v>454506</v>
      </c>
      <c r="E40" s="311">
        <f t="shared" si="1"/>
        <v>0.044</v>
      </c>
      <c r="F40" s="269" t="str">
        <f t="shared" si="0"/>
        <v>是</v>
      </c>
    </row>
    <row r="41" spans="4:4">
      <c r="D41" s="481"/>
    </row>
    <row r="42" spans="4:4">
      <c r="D42" s="481"/>
    </row>
    <row r="43" spans="4:4">
      <c r="D43" s="481"/>
    </row>
    <row r="44" spans="4:4">
      <c r="D44" s="481"/>
    </row>
  </sheetData>
  <autoFilter ref="A3:F40">
    <filterColumn colId="5">
      <customFilters>
        <customFilter operator="equal" val="是"/>
      </customFilters>
    </filterColumn>
    <extLst/>
  </autoFilter>
  <mergeCells count="1">
    <mergeCell ref="B1:E1"/>
  </mergeCells>
  <conditionalFormatting sqref="E2">
    <cfRule type="cellIs" dxfId="0" priority="49" stopIfTrue="1" operator="lessThanOrEqual">
      <formula>-1</formula>
    </cfRule>
  </conditionalFormatting>
  <conditionalFormatting sqref="A31:B31">
    <cfRule type="expression" dxfId="1" priority="55" stopIfTrue="1">
      <formula>"len($A:$A)=3"</formula>
    </cfRule>
  </conditionalFormatting>
  <conditionalFormatting sqref="C31">
    <cfRule type="expression" dxfId="1" priority="18" stopIfTrue="1">
      <formula>"len($A:$A)=3"</formula>
    </cfRule>
    <cfRule type="expression" dxfId="1" priority="17" stopIfTrue="1">
      <formula>"len($A:$A)=3"</formula>
    </cfRule>
  </conditionalFormatting>
  <conditionalFormatting sqref="C32:D32">
    <cfRule type="expression" dxfId="1" priority="54" stopIfTrue="1">
      <formula>"len($A:$A)=3"</formula>
    </cfRule>
  </conditionalFormatting>
  <conditionalFormatting sqref="B4:B6">
    <cfRule type="expression" dxfId="1" priority="48" stopIfTrue="1">
      <formula>"len($A:$A)=3"</formula>
    </cfRule>
  </conditionalFormatting>
  <conditionalFormatting sqref="B7:B8">
    <cfRule type="expression" dxfId="1" priority="47" stopIfTrue="1">
      <formula>"len($A:$A)=3"</formula>
    </cfRule>
  </conditionalFormatting>
  <conditionalFormatting sqref="B38:B39">
    <cfRule type="expression" dxfId="1" priority="23" stopIfTrue="1">
      <formula>"len($A:$A)=3"</formula>
    </cfRule>
    <cfRule type="expression" dxfId="1" priority="24" stopIfTrue="1">
      <formula>"len($A:$A)=3"</formula>
    </cfRule>
  </conditionalFormatting>
  <conditionalFormatting sqref="C5:C7">
    <cfRule type="expression" dxfId="1" priority="13" stopIfTrue="1">
      <formula>"len($A:$A)=3"</formula>
    </cfRule>
  </conditionalFormatting>
  <conditionalFormatting sqref="C5:C19">
    <cfRule type="expression" dxfId="1" priority="11" stopIfTrue="1">
      <formula>"len($A:$A)=3"</formula>
    </cfRule>
  </conditionalFormatting>
  <conditionalFormatting sqref="C7:C9">
    <cfRule type="expression" dxfId="1" priority="15" stopIfTrue="1">
      <formula>"len($A:$A)=3"</formula>
    </cfRule>
    <cfRule type="expression" dxfId="1" priority="12" stopIfTrue="1">
      <formula>"len($A:$A)=3"</formula>
    </cfRule>
  </conditionalFormatting>
  <conditionalFormatting sqref="C21:C28">
    <cfRule type="expression" dxfId="1" priority="9" stopIfTrue="1">
      <formula>"len($A:$A)=3"</formula>
    </cfRule>
  </conditionalFormatting>
  <conditionalFormatting sqref="C33:C34">
    <cfRule type="expression" dxfId="1" priority="8" stopIfTrue="1">
      <formula>"len($A:$A)=3"</formula>
    </cfRule>
    <cfRule type="expression" dxfId="1" priority="7" stopIfTrue="1">
      <formula>"len($A:$A)=3"</formula>
    </cfRule>
    <cfRule type="expression" dxfId="1" priority="6" stopIfTrue="1">
      <formula>"len($A:$A)=3"</formula>
    </cfRule>
    <cfRule type="expression" dxfId="1" priority="5" stopIfTrue="1">
      <formula>"len($A:$A)=3"</formula>
    </cfRule>
    <cfRule type="expression" dxfId="1" priority="4" stopIfTrue="1">
      <formula>"len($A:$A)=3"</formula>
    </cfRule>
  </conditionalFormatting>
  <conditionalFormatting sqref="C36:C39">
    <cfRule type="expression" dxfId="1" priority="51" stopIfTrue="1">
      <formula>"len($A:$A)=3"</formula>
    </cfRule>
  </conditionalFormatting>
  <conditionalFormatting sqref="D5:D6">
    <cfRule type="expression" dxfId="1" priority="3" stopIfTrue="1">
      <formula>"len($A:$A)=3"</formula>
    </cfRule>
  </conditionalFormatting>
  <conditionalFormatting sqref="D5:D19">
    <cfRule type="expression" dxfId="1" priority="1" stopIfTrue="1">
      <formula>"len($A:$A)=3"</formula>
    </cfRule>
  </conditionalFormatting>
  <conditionalFormatting sqref="D7:D8">
    <cfRule type="expression" dxfId="1" priority="2" stopIfTrue="1">
      <formula>"len($A:$A)=3"</formula>
    </cfRule>
  </conditionalFormatting>
  <conditionalFormatting sqref="F4:F58">
    <cfRule type="cellIs" dxfId="2" priority="39" stopIfTrue="1" operator="lessThan">
      <formula>0</formula>
    </cfRule>
  </conditionalFormatting>
  <conditionalFormatting sqref="A4:B28">
    <cfRule type="expression" dxfId="1" priority="45" stopIfTrue="1">
      <formula>"len($A:$A)=3"</formula>
    </cfRule>
  </conditionalFormatting>
  <conditionalFormatting sqref="C4:C7 D4">
    <cfRule type="expression" dxfId="1" priority="16" stopIfTrue="1">
      <formula>"len($A:$A)=3"</formula>
    </cfRule>
  </conditionalFormatting>
  <conditionalFormatting sqref="C4:C19 D4">
    <cfRule type="expression" dxfId="1" priority="14" stopIfTrue="1">
      <formula>"len($A:$A)=3"</formula>
    </cfRule>
  </conditionalFormatting>
  <conditionalFormatting sqref="C20:C28 D20">
    <cfRule type="expression" dxfId="1" priority="10" stopIfTrue="1">
      <formula>"len($A:$A)=3"</formula>
    </cfRule>
  </conditionalFormatting>
  <conditionalFormatting sqref="A29:C29 C39 B40:C58 D40:D44">
    <cfRule type="expression" dxfId="1" priority="56" stopIfTrue="1">
      <formula>"len($A:$A)=3"</formula>
    </cfRule>
  </conditionalFormatting>
  <conditionalFormatting sqref="B29:C29 B31 C32:D32 C38:C39">
    <cfRule type="expression" dxfId="1" priority="68" stopIfTrue="1">
      <formula>"len($A:$A)=3"</formula>
    </cfRule>
  </conditionalFormatting>
  <conditionalFormatting sqref="A32:B32 A35:C35">
    <cfRule type="expression" dxfId="1" priority="28" stopIfTrue="1">
      <formula>"len($A:$A)=3"</formula>
    </cfRule>
  </conditionalFormatting>
  <conditionalFormatting sqref="B32:B34 B39">
    <cfRule type="expression" dxfId="1" priority="29" stopIfTrue="1">
      <formula>"len($A:$A)=3"</formula>
    </cfRule>
  </conditionalFormatting>
  <conditionalFormatting sqref="A33:B34">
    <cfRule type="expression" dxfId="1" priority="27" stopIfTrue="1">
      <formula>"len($A:$A)=3"</formula>
    </cfRule>
  </conditionalFormatting>
  <conditionalFormatting sqref="A36:B44">
    <cfRule type="expression" dxfId="1" priority="25" stopIfTrue="1">
      <formula>"len($A:$A)=3"</formula>
    </cfRule>
  </conditionalFormatting>
  <conditionalFormatting sqref="A38:B39">
    <cfRule type="expression" dxfId="1" priority="22" stopIfTrue="1">
      <formula>"len($A:$A)=3"</formula>
    </cfRule>
  </conditionalFormatting>
  <printOptions horizontalCentered="1"/>
  <pageMargins left="0.471527777777778" right="0.393055555555556" top="0.747916666666667" bottom="0.747916666666667" header="0.313888888888889" footer="0.313888888888889"/>
  <pageSetup paperSize="9" scale="75" orientation="portrait"/>
  <headerFooter alignWithMargins="0">
    <oddFooter>&amp;C&amp;16- &amp;P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00B0F0"/>
  </sheetPr>
  <dimension ref="A1:G1368"/>
  <sheetViews>
    <sheetView showGridLines="0" showZeros="0" view="pageBreakPreview" zoomScaleNormal="100" workbookViewId="0">
      <pane xSplit="1" ySplit="3" topLeftCell="B900" activePane="bottomRight" state="frozen"/>
      <selection/>
      <selection pane="topRight"/>
      <selection pane="bottomLeft"/>
      <selection pane="bottomRight" activeCell="A1" sqref="A1:E1"/>
    </sheetView>
  </sheetViews>
  <sheetFormatPr defaultColWidth="9" defaultRowHeight="14.25" outlineLevelCol="6"/>
  <cols>
    <col min="1" max="1" width="19.1333333333333" style="148" customWidth="1"/>
    <col min="2" max="2" width="50.6333333333333" style="148" customWidth="1"/>
    <col min="3" max="4" width="20.6333333333333" style="148" customWidth="1"/>
    <col min="5" max="5" width="20.6333333333333" style="330" customWidth="1"/>
    <col min="6" max="6" width="4" style="148" customWidth="1"/>
    <col min="7" max="16384" width="9" style="148"/>
  </cols>
  <sheetData>
    <row r="1" s="218" customFormat="1" ht="45" customHeight="1" spans="2:5">
      <c r="B1" s="428" t="s">
        <v>134</v>
      </c>
      <c r="C1" s="428"/>
      <c r="D1" s="428"/>
      <c r="E1" s="428"/>
    </row>
    <row r="2" s="218" customFormat="1" ht="20.1" customHeight="1" spans="1:5">
      <c r="A2" s="429"/>
      <c r="B2" s="430"/>
      <c r="C2" s="431"/>
      <c r="D2" s="432"/>
      <c r="E2" s="432" t="s">
        <v>1</v>
      </c>
    </row>
    <row r="3" s="149" customFormat="1" ht="45" customHeight="1" spans="1:7">
      <c r="A3" s="433" t="s">
        <v>2</v>
      </c>
      <c r="B3" s="434" t="s">
        <v>3</v>
      </c>
      <c r="C3" s="433" t="s">
        <v>129</v>
      </c>
      <c r="D3" s="433" t="s">
        <v>5</v>
      </c>
      <c r="E3" s="433" t="s">
        <v>130</v>
      </c>
      <c r="F3" s="405" t="s">
        <v>7</v>
      </c>
      <c r="G3" s="149" t="s">
        <v>135</v>
      </c>
    </row>
    <row r="4" ht="37" customHeight="1" spans="1:7">
      <c r="A4" s="435" t="s">
        <v>69</v>
      </c>
      <c r="B4" s="301" t="s">
        <v>70</v>
      </c>
      <c r="C4" s="310">
        <f>C5+C17+C26+C37+C48+C59+C70+C83+C92+C105+C115+C124+C135+C148+C155+C163+C169+C176+C183+C190+C197+C204+C218+C224+C231+C246+C212</f>
        <v>25936</v>
      </c>
      <c r="D4" s="310">
        <f>D5+D17+D26+D37+D48+D59+D70+D83+D92+D105+D115+D124+D135+D148+D155+D163+D169+D176+D183+D190+D197+D204+D218+D224+D231+D246+D212</f>
        <v>23473</v>
      </c>
      <c r="E4" s="311">
        <f t="shared" ref="E4:E67" si="0">IF(C4&lt;&gt;0,D4/C4-1,"")</f>
        <v>-0.095</v>
      </c>
      <c r="F4" s="274" t="str">
        <f t="shared" ref="F4:F67" si="1">IF(LEN(A4)=3,"是",IF(B4&lt;&gt;"",IF(SUM(C4:D4)&lt;&gt;0,"是","否"),"是"))</f>
        <v>是</v>
      </c>
      <c r="G4" s="148" t="str">
        <f t="shared" ref="G4:G67" si="2">IF(LEN(A4)=3,"类",IF(LEN(A4)=5,"款","项"))</f>
        <v>类</v>
      </c>
    </row>
    <row r="5" ht="37" customHeight="1" spans="1:7">
      <c r="A5" s="435" t="s">
        <v>136</v>
      </c>
      <c r="B5" s="301" t="s">
        <v>137</v>
      </c>
      <c r="C5" s="310">
        <f>SUBTOTAL(9,C6:C16)</f>
        <v>860</v>
      </c>
      <c r="D5" s="310">
        <f>SUBTOTAL(9,D6:D16)</f>
        <v>1153</v>
      </c>
      <c r="E5" s="311">
        <f t="shared" si="0"/>
        <v>0.341</v>
      </c>
      <c r="F5" s="274" t="str">
        <f t="shared" si="1"/>
        <v>是</v>
      </c>
      <c r="G5" s="148" t="str">
        <f t="shared" si="2"/>
        <v>款</v>
      </c>
    </row>
    <row r="6" ht="37" customHeight="1" spans="1:7">
      <c r="A6" s="436" t="s">
        <v>138</v>
      </c>
      <c r="B6" s="305" t="s">
        <v>139</v>
      </c>
      <c r="C6" s="307">
        <v>636</v>
      </c>
      <c r="D6" s="307">
        <v>609</v>
      </c>
      <c r="E6" s="311">
        <f t="shared" si="0"/>
        <v>-0.042</v>
      </c>
      <c r="F6" s="274" t="str">
        <f t="shared" si="1"/>
        <v>是</v>
      </c>
      <c r="G6" s="148" t="str">
        <f t="shared" si="2"/>
        <v>项</v>
      </c>
    </row>
    <row r="7" ht="37" customHeight="1" spans="1:7">
      <c r="A7" s="436" t="s">
        <v>140</v>
      </c>
      <c r="B7" s="305" t="s">
        <v>141</v>
      </c>
      <c r="C7" s="307">
        <v>28</v>
      </c>
      <c r="D7" s="307">
        <v>40</v>
      </c>
      <c r="E7" s="311">
        <f t="shared" si="0"/>
        <v>0.429</v>
      </c>
      <c r="F7" s="274" t="str">
        <f t="shared" si="1"/>
        <v>是</v>
      </c>
      <c r="G7" s="148" t="str">
        <f t="shared" si="2"/>
        <v>项</v>
      </c>
    </row>
    <row r="8" ht="37" customHeight="1" spans="1:7">
      <c r="A8" s="436" t="s">
        <v>142</v>
      </c>
      <c r="B8" s="305" t="s">
        <v>143</v>
      </c>
      <c r="C8" s="307"/>
      <c r="D8" s="307"/>
      <c r="E8" s="311" t="str">
        <f t="shared" si="0"/>
        <v/>
      </c>
      <c r="F8" s="274" t="str">
        <f t="shared" si="1"/>
        <v>否</v>
      </c>
      <c r="G8" s="148" t="str">
        <f t="shared" si="2"/>
        <v>项</v>
      </c>
    </row>
    <row r="9" ht="36" hidden="1" customHeight="1" spans="1:7">
      <c r="A9" s="436" t="s">
        <v>144</v>
      </c>
      <c r="B9" s="305" t="s">
        <v>145</v>
      </c>
      <c r="C9" s="307">
        <v>0</v>
      </c>
      <c r="D9" s="307">
        <v>0</v>
      </c>
      <c r="E9" s="308" t="str">
        <f t="shared" si="0"/>
        <v/>
      </c>
      <c r="F9" s="274" t="str">
        <f t="shared" si="1"/>
        <v>否</v>
      </c>
      <c r="G9" s="148" t="str">
        <f t="shared" si="2"/>
        <v>项</v>
      </c>
    </row>
    <row r="10" ht="37" customHeight="1" spans="1:7">
      <c r="A10" s="436" t="s">
        <v>146</v>
      </c>
      <c r="B10" s="305" t="s">
        <v>147</v>
      </c>
      <c r="C10" s="307"/>
      <c r="D10" s="307"/>
      <c r="E10" s="311" t="str">
        <f t="shared" si="0"/>
        <v/>
      </c>
      <c r="F10" s="274" t="str">
        <f t="shared" si="1"/>
        <v>否</v>
      </c>
      <c r="G10" s="148" t="str">
        <f t="shared" si="2"/>
        <v>项</v>
      </c>
    </row>
    <row r="11" ht="37" customHeight="1" spans="1:7">
      <c r="A11" s="436" t="s">
        <v>148</v>
      </c>
      <c r="B11" s="305" t="s">
        <v>149</v>
      </c>
      <c r="C11" s="307">
        <v>5</v>
      </c>
      <c r="D11" s="307">
        <v>5</v>
      </c>
      <c r="E11" s="311">
        <f t="shared" si="0"/>
        <v>0</v>
      </c>
      <c r="F11" s="274" t="str">
        <f t="shared" si="1"/>
        <v>是</v>
      </c>
      <c r="G11" s="148" t="str">
        <f t="shared" si="2"/>
        <v>项</v>
      </c>
    </row>
    <row r="12" ht="32" customHeight="1" spans="1:7">
      <c r="A12" s="436" t="s">
        <v>150</v>
      </c>
      <c r="B12" s="305" t="s">
        <v>151</v>
      </c>
      <c r="C12" s="307">
        <v>42</v>
      </c>
      <c r="D12" s="307">
        <v>24</v>
      </c>
      <c r="E12" s="311">
        <f t="shared" si="0"/>
        <v>-0.429</v>
      </c>
      <c r="F12" s="274" t="str">
        <f t="shared" si="1"/>
        <v>是</v>
      </c>
      <c r="G12" s="148" t="str">
        <f t="shared" si="2"/>
        <v>项</v>
      </c>
    </row>
    <row r="13" ht="37" customHeight="1" spans="1:7">
      <c r="A13" s="436" t="s">
        <v>152</v>
      </c>
      <c r="B13" s="305" t="s">
        <v>153</v>
      </c>
      <c r="C13" s="307">
        <v>111</v>
      </c>
      <c r="D13" s="307">
        <v>467</v>
      </c>
      <c r="E13" s="311">
        <f t="shared" si="0"/>
        <v>3.207</v>
      </c>
      <c r="F13" s="274" t="str">
        <f t="shared" si="1"/>
        <v>是</v>
      </c>
      <c r="G13" s="148" t="str">
        <f t="shared" si="2"/>
        <v>项</v>
      </c>
    </row>
    <row r="14" ht="37" customHeight="1" spans="1:7">
      <c r="A14" s="436" t="s">
        <v>154</v>
      </c>
      <c r="B14" s="305" t="s">
        <v>155</v>
      </c>
      <c r="C14" s="307"/>
      <c r="D14" s="307"/>
      <c r="E14" s="311" t="str">
        <f t="shared" si="0"/>
        <v/>
      </c>
      <c r="F14" s="274" t="str">
        <f t="shared" si="1"/>
        <v>否</v>
      </c>
      <c r="G14" s="148" t="str">
        <f t="shared" si="2"/>
        <v>项</v>
      </c>
    </row>
    <row r="15" ht="37" customHeight="1" spans="1:7">
      <c r="A15" s="436" t="s">
        <v>156</v>
      </c>
      <c r="B15" s="305" t="s">
        <v>157</v>
      </c>
      <c r="C15" s="307"/>
      <c r="D15" s="307"/>
      <c r="E15" s="311" t="str">
        <f t="shared" si="0"/>
        <v/>
      </c>
      <c r="F15" s="274" t="str">
        <f t="shared" si="1"/>
        <v>否</v>
      </c>
      <c r="G15" s="148" t="str">
        <f t="shared" si="2"/>
        <v>项</v>
      </c>
    </row>
    <row r="16" ht="37" customHeight="1" spans="1:7">
      <c r="A16" s="436" t="s">
        <v>158</v>
      </c>
      <c r="B16" s="305" t="s">
        <v>159</v>
      </c>
      <c r="C16" s="307">
        <v>38</v>
      </c>
      <c r="D16" s="307">
        <v>8</v>
      </c>
      <c r="E16" s="311">
        <f t="shared" si="0"/>
        <v>-0.789</v>
      </c>
      <c r="F16" s="274" t="str">
        <f t="shared" si="1"/>
        <v>是</v>
      </c>
      <c r="G16" s="148" t="str">
        <f t="shared" si="2"/>
        <v>项</v>
      </c>
    </row>
    <row r="17" ht="37" customHeight="1" spans="1:7">
      <c r="A17" s="435" t="s">
        <v>160</v>
      </c>
      <c r="B17" s="301" t="s">
        <v>161</v>
      </c>
      <c r="C17" s="310">
        <f>SUBTOTAL(9,C18:C25)</f>
        <v>573</v>
      </c>
      <c r="D17" s="310">
        <f>SUBTOTAL(9,D18:D25)</f>
        <v>559</v>
      </c>
      <c r="E17" s="311">
        <f t="shared" si="0"/>
        <v>-0.024</v>
      </c>
      <c r="F17" s="274" t="str">
        <f t="shared" si="1"/>
        <v>是</v>
      </c>
      <c r="G17" s="148" t="str">
        <f t="shared" si="2"/>
        <v>款</v>
      </c>
    </row>
    <row r="18" ht="37" customHeight="1" spans="1:7">
      <c r="A18" s="436" t="s">
        <v>162</v>
      </c>
      <c r="B18" s="305" t="s">
        <v>139</v>
      </c>
      <c r="C18" s="307">
        <v>477</v>
      </c>
      <c r="D18" s="307">
        <v>462</v>
      </c>
      <c r="E18" s="311">
        <f t="shared" si="0"/>
        <v>-0.031</v>
      </c>
      <c r="F18" s="274" t="str">
        <f t="shared" si="1"/>
        <v>是</v>
      </c>
      <c r="G18" s="148" t="str">
        <f t="shared" si="2"/>
        <v>项</v>
      </c>
    </row>
    <row r="19" ht="37" customHeight="1" spans="1:7">
      <c r="A19" s="436" t="s">
        <v>163</v>
      </c>
      <c r="B19" s="305" t="s">
        <v>141</v>
      </c>
      <c r="C19" s="307">
        <v>16</v>
      </c>
      <c r="D19" s="307">
        <v>16</v>
      </c>
      <c r="E19" s="311">
        <f t="shared" si="0"/>
        <v>0</v>
      </c>
      <c r="F19" s="274" t="str">
        <f t="shared" si="1"/>
        <v>是</v>
      </c>
      <c r="G19" s="148" t="str">
        <f t="shared" si="2"/>
        <v>项</v>
      </c>
    </row>
    <row r="20" ht="37" customHeight="1" spans="1:7">
      <c r="A20" s="436" t="s">
        <v>164</v>
      </c>
      <c r="B20" s="305" t="s">
        <v>143</v>
      </c>
      <c r="C20" s="307"/>
      <c r="D20" s="307"/>
      <c r="E20" s="311" t="str">
        <f t="shared" si="0"/>
        <v/>
      </c>
      <c r="F20" s="274" t="str">
        <f t="shared" si="1"/>
        <v>否</v>
      </c>
      <c r="G20" s="148" t="str">
        <f t="shared" si="2"/>
        <v>项</v>
      </c>
    </row>
    <row r="21" ht="37" customHeight="1" spans="1:7">
      <c r="A21" s="436" t="s">
        <v>165</v>
      </c>
      <c r="B21" s="305" t="s">
        <v>166</v>
      </c>
      <c r="C21" s="307">
        <v>0</v>
      </c>
      <c r="D21" s="307">
        <v>0</v>
      </c>
      <c r="E21" s="311" t="str">
        <f t="shared" si="0"/>
        <v/>
      </c>
      <c r="F21" s="274" t="str">
        <f t="shared" si="1"/>
        <v>否</v>
      </c>
      <c r="G21" s="148" t="str">
        <f t="shared" si="2"/>
        <v>项</v>
      </c>
    </row>
    <row r="22" ht="37" customHeight="1" spans="1:7">
      <c r="A22" s="436" t="s">
        <v>167</v>
      </c>
      <c r="B22" s="305" t="s">
        <v>168</v>
      </c>
      <c r="C22" s="307">
        <v>10</v>
      </c>
      <c r="D22" s="307">
        <v>10</v>
      </c>
      <c r="E22" s="311">
        <f t="shared" si="0"/>
        <v>0</v>
      </c>
      <c r="F22" s="274" t="str">
        <f t="shared" si="1"/>
        <v>是</v>
      </c>
      <c r="G22" s="148" t="str">
        <f t="shared" si="2"/>
        <v>项</v>
      </c>
    </row>
    <row r="23" ht="37" customHeight="1" spans="1:7">
      <c r="A23" s="436" t="s">
        <v>169</v>
      </c>
      <c r="B23" s="305" t="s">
        <v>170</v>
      </c>
      <c r="C23" s="307">
        <v>55</v>
      </c>
      <c r="D23" s="307">
        <v>54</v>
      </c>
      <c r="E23" s="311">
        <f t="shared" si="0"/>
        <v>-0.018</v>
      </c>
      <c r="F23" s="274" t="str">
        <f t="shared" si="1"/>
        <v>是</v>
      </c>
      <c r="G23" s="148" t="str">
        <f t="shared" si="2"/>
        <v>项</v>
      </c>
    </row>
    <row r="24" ht="37" customHeight="1" spans="1:7">
      <c r="A24" s="436" t="s">
        <v>171</v>
      </c>
      <c r="B24" s="305" t="s">
        <v>157</v>
      </c>
      <c r="C24" s="307"/>
      <c r="D24" s="307"/>
      <c r="E24" s="311" t="str">
        <f t="shared" si="0"/>
        <v/>
      </c>
      <c r="F24" s="274" t="str">
        <f t="shared" si="1"/>
        <v>否</v>
      </c>
      <c r="G24" s="148" t="str">
        <f t="shared" si="2"/>
        <v>项</v>
      </c>
    </row>
    <row r="25" ht="37" customHeight="1" spans="1:7">
      <c r="A25" s="436" t="s">
        <v>172</v>
      </c>
      <c r="B25" s="305" t="s">
        <v>173</v>
      </c>
      <c r="C25" s="307">
        <v>15</v>
      </c>
      <c r="D25" s="307">
        <v>17</v>
      </c>
      <c r="E25" s="311">
        <f t="shared" si="0"/>
        <v>0.133</v>
      </c>
      <c r="F25" s="274" t="str">
        <f t="shared" si="1"/>
        <v>是</v>
      </c>
      <c r="G25" s="148" t="str">
        <f t="shared" si="2"/>
        <v>项</v>
      </c>
    </row>
    <row r="26" ht="37" customHeight="1" spans="1:7">
      <c r="A26" s="435" t="s">
        <v>174</v>
      </c>
      <c r="B26" s="301" t="s">
        <v>175</v>
      </c>
      <c r="C26" s="310">
        <f>SUBTOTAL(9,C27:C36)</f>
        <v>7260</v>
      </c>
      <c r="D26" s="310">
        <f>SUBTOTAL(9,D27:D36)</f>
        <v>8043</v>
      </c>
      <c r="E26" s="311">
        <f t="shared" si="0"/>
        <v>0.108</v>
      </c>
      <c r="F26" s="274" t="str">
        <f t="shared" si="1"/>
        <v>是</v>
      </c>
      <c r="G26" s="148" t="str">
        <f t="shared" si="2"/>
        <v>款</v>
      </c>
    </row>
    <row r="27" ht="37" customHeight="1" spans="1:7">
      <c r="A27" s="436" t="s">
        <v>176</v>
      </c>
      <c r="B27" s="305" t="s">
        <v>139</v>
      </c>
      <c r="C27" s="307">
        <v>4528</v>
      </c>
      <c r="D27" s="307">
        <v>4503</v>
      </c>
      <c r="E27" s="311">
        <f t="shared" si="0"/>
        <v>-0.006</v>
      </c>
      <c r="F27" s="274" t="str">
        <f t="shared" si="1"/>
        <v>是</v>
      </c>
      <c r="G27" s="148" t="str">
        <f t="shared" si="2"/>
        <v>项</v>
      </c>
    </row>
    <row r="28" ht="37" customHeight="1" spans="1:7">
      <c r="A28" s="436" t="s">
        <v>177</v>
      </c>
      <c r="B28" s="305" t="s">
        <v>141</v>
      </c>
      <c r="C28" s="307">
        <v>90</v>
      </c>
      <c r="D28" s="307">
        <v>198</v>
      </c>
      <c r="E28" s="311">
        <f t="shared" si="0"/>
        <v>1.2</v>
      </c>
      <c r="F28" s="274" t="str">
        <f t="shared" si="1"/>
        <v>是</v>
      </c>
      <c r="G28" s="148" t="str">
        <f t="shared" si="2"/>
        <v>项</v>
      </c>
    </row>
    <row r="29" ht="37" customHeight="1" spans="1:7">
      <c r="A29" s="436" t="s">
        <v>178</v>
      </c>
      <c r="B29" s="305" t="s">
        <v>143</v>
      </c>
      <c r="C29" s="307"/>
      <c r="D29" s="307"/>
      <c r="E29" s="311" t="str">
        <f t="shared" si="0"/>
        <v/>
      </c>
      <c r="F29" s="274" t="str">
        <f t="shared" si="1"/>
        <v>否</v>
      </c>
      <c r="G29" s="148" t="str">
        <f t="shared" si="2"/>
        <v>项</v>
      </c>
    </row>
    <row r="30" ht="37" customHeight="1" spans="1:7">
      <c r="A30" s="436" t="s">
        <v>179</v>
      </c>
      <c r="B30" s="305" t="s">
        <v>180</v>
      </c>
      <c r="C30" s="307">
        <v>5</v>
      </c>
      <c r="D30" s="307">
        <v>5</v>
      </c>
      <c r="E30" s="311">
        <f t="shared" si="0"/>
        <v>0</v>
      </c>
      <c r="F30" s="274" t="str">
        <f t="shared" si="1"/>
        <v>是</v>
      </c>
      <c r="G30" s="148" t="str">
        <f t="shared" si="2"/>
        <v>项</v>
      </c>
    </row>
    <row r="31" ht="37" customHeight="1" spans="1:7">
      <c r="A31" s="436" t="s">
        <v>181</v>
      </c>
      <c r="B31" s="305" t="s">
        <v>182</v>
      </c>
      <c r="C31" s="307"/>
      <c r="D31" s="307"/>
      <c r="E31" s="311" t="str">
        <f t="shared" si="0"/>
        <v/>
      </c>
      <c r="F31" s="274" t="str">
        <f t="shared" si="1"/>
        <v>否</v>
      </c>
      <c r="G31" s="148" t="str">
        <f t="shared" si="2"/>
        <v>项</v>
      </c>
    </row>
    <row r="32" ht="36" hidden="1" customHeight="1" spans="1:7">
      <c r="A32" s="436" t="s">
        <v>183</v>
      </c>
      <c r="B32" s="305" t="s">
        <v>184</v>
      </c>
      <c r="C32" s="307">
        <v>0</v>
      </c>
      <c r="D32" s="307">
        <v>0</v>
      </c>
      <c r="E32" s="308" t="str">
        <f t="shared" si="0"/>
        <v/>
      </c>
      <c r="F32" s="274" t="str">
        <f t="shared" si="1"/>
        <v>否</v>
      </c>
      <c r="G32" s="148" t="str">
        <f t="shared" si="2"/>
        <v>项</v>
      </c>
    </row>
    <row r="33" ht="37" customHeight="1" spans="1:7">
      <c r="A33" s="436" t="s">
        <v>185</v>
      </c>
      <c r="B33" s="305" t="s">
        <v>186</v>
      </c>
      <c r="C33" s="307">
        <v>20</v>
      </c>
      <c r="D33" s="307">
        <v>20</v>
      </c>
      <c r="E33" s="311">
        <f t="shared" si="0"/>
        <v>0</v>
      </c>
      <c r="F33" s="274" t="str">
        <f t="shared" si="1"/>
        <v>是</v>
      </c>
      <c r="G33" s="148" t="str">
        <f t="shared" si="2"/>
        <v>项</v>
      </c>
    </row>
    <row r="34" ht="37" customHeight="1" spans="1:7">
      <c r="A34" s="436" t="s">
        <v>187</v>
      </c>
      <c r="B34" s="305" t="s">
        <v>188</v>
      </c>
      <c r="C34" s="307"/>
      <c r="D34" s="307"/>
      <c r="E34" s="311" t="str">
        <f t="shared" si="0"/>
        <v/>
      </c>
      <c r="F34" s="274" t="str">
        <f t="shared" si="1"/>
        <v>否</v>
      </c>
      <c r="G34" s="148" t="str">
        <f t="shared" si="2"/>
        <v>项</v>
      </c>
    </row>
    <row r="35" ht="37" customHeight="1" spans="1:7">
      <c r="A35" s="436" t="s">
        <v>189</v>
      </c>
      <c r="B35" s="305" t="s">
        <v>157</v>
      </c>
      <c r="C35" s="307">
        <v>270</v>
      </c>
      <c r="D35" s="307">
        <v>225</v>
      </c>
      <c r="E35" s="311">
        <f t="shared" si="0"/>
        <v>-0.167</v>
      </c>
      <c r="F35" s="274" t="str">
        <f t="shared" si="1"/>
        <v>是</v>
      </c>
      <c r="G35" s="148" t="str">
        <f t="shared" si="2"/>
        <v>项</v>
      </c>
    </row>
    <row r="36" ht="37" customHeight="1" spans="1:7">
      <c r="A36" s="437" t="s">
        <v>190</v>
      </c>
      <c r="B36" s="305" t="s">
        <v>191</v>
      </c>
      <c r="C36" s="307">
        <v>2347</v>
      </c>
      <c r="D36" s="307">
        <v>3092</v>
      </c>
      <c r="E36" s="311">
        <f t="shared" si="0"/>
        <v>0.317</v>
      </c>
      <c r="F36" s="274" t="str">
        <f t="shared" si="1"/>
        <v>是</v>
      </c>
      <c r="G36" s="148" t="str">
        <f t="shared" si="2"/>
        <v>项</v>
      </c>
    </row>
    <row r="37" ht="37" customHeight="1" spans="1:7">
      <c r="A37" s="435" t="s">
        <v>192</v>
      </c>
      <c r="B37" s="301" t="s">
        <v>193</v>
      </c>
      <c r="C37" s="310">
        <f>SUBTOTAL(9,C38:C47)</f>
        <v>2490</v>
      </c>
      <c r="D37" s="310">
        <f>SUBTOTAL(9,D38:D47)</f>
        <v>462</v>
      </c>
      <c r="E37" s="311">
        <f t="shared" si="0"/>
        <v>-0.814</v>
      </c>
      <c r="F37" s="274" t="str">
        <f t="shared" si="1"/>
        <v>是</v>
      </c>
      <c r="G37" s="148" t="str">
        <f t="shared" si="2"/>
        <v>款</v>
      </c>
    </row>
    <row r="38" ht="37" customHeight="1" spans="1:7">
      <c r="A38" s="436" t="s">
        <v>194</v>
      </c>
      <c r="B38" s="305" t="s">
        <v>139</v>
      </c>
      <c r="C38" s="307">
        <v>458</v>
      </c>
      <c r="D38" s="307">
        <v>458</v>
      </c>
      <c r="E38" s="311">
        <f t="shared" si="0"/>
        <v>0</v>
      </c>
      <c r="F38" s="274" t="str">
        <f t="shared" si="1"/>
        <v>是</v>
      </c>
      <c r="G38" s="148" t="str">
        <f t="shared" si="2"/>
        <v>项</v>
      </c>
    </row>
    <row r="39" ht="37" customHeight="1" spans="1:7">
      <c r="A39" s="436" t="s">
        <v>195</v>
      </c>
      <c r="B39" s="305" t="s">
        <v>141</v>
      </c>
      <c r="C39" s="307"/>
      <c r="D39" s="307"/>
      <c r="E39" s="311" t="str">
        <f t="shared" si="0"/>
        <v/>
      </c>
      <c r="F39" s="274" t="str">
        <f t="shared" si="1"/>
        <v>否</v>
      </c>
      <c r="G39" s="148" t="str">
        <f t="shared" si="2"/>
        <v>项</v>
      </c>
    </row>
    <row r="40" ht="37" customHeight="1" spans="1:7">
      <c r="A40" s="436" t="s">
        <v>196</v>
      </c>
      <c r="B40" s="305" t="s">
        <v>143</v>
      </c>
      <c r="C40" s="307"/>
      <c r="D40" s="307"/>
      <c r="E40" s="311" t="str">
        <f t="shared" si="0"/>
        <v/>
      </c>
      <c r="F40" s="274" t="str">
        <f t="shared" si="1"/>
        <v>否</v>
      </c>
      <c r="G40" s="148" t="str">
        <f t="shared" si="2"/>
        <v>项</v>
      </c>
    </row>
    <row r="41" ht="37" customHeight="1" spans="1:7">
      <c r="A41" s="436" t="s">
        <v>197</v>
      </c>
      <c r="B41" s="305" t="s">
        <v>198</v>
      </c>
      <c r="C41" s="307"/>
      <c r="D41" s="307"/>
      <c r="E41" s="311" t="str">
        <f t="shared" si="0"/>
        <v/>
      </c>
      <c r="F41" s="274" t="str">
        <f t="shared" si="1"/>
        <v>否</v>
      </c>
      <c r="G41" s="148" t="str">
        <f t="shared" si="2"/>
        <v>项</v>
      </c>
    </row>
    <row r="42" ht="37" customHeight="1" spans="1:7">
      <c r="A42" s="436" t="s">
        <v>199</v>
      </c>
      <c r="B42" s="305" t="s">
        <v>200</v>
      </c>
      <c r="C42" s="307"/>
      <c r="D42" s="307"/>
      <c r="E42" s="311" t="str">
        <f t="shared" si="0"/>
        <v/>
      </c>
      <c r="F42" s="274" t="str">
        <f t="shared" si="1"/>
        <v>否</v>
      </c>
      <c r="G42" s="148" t="str">
        <f t="shared" si="2"/>
        <v>项</v>
      </c>
    </row>
    <row r="43" ht="37" customHeight="1" spans="1:7">
      <c r="A43" s="436" t="s">
        <v>201</v>
      </c>
      <c r="B43" s="305" t="s">
        <v>202</v>
      </c>
      <c r="C43" s="307"/>
      <c r="D43" s="307"/>
      <c r="E43" s="311" t="str">
        <f t="shared" si="0"/>
        <v/>
      </c>
      <c r="F43" s="274" t="str">
        <f t="shared" si="1"/>
        <v>否</v>
      </c>
      <c r="G43" s="148" t="str">
        <f t="shared" si="2"/>
        <v>项</v>
      </c>
    </row>
    <row r="44" ht="37" customHeight="1" spans="1:7">
      <c r="A44" s="436" t="s">
        <v>203</v>
      </c>
      <c r="B44" s="305" t="s">
        <v>204</v>
      </c>
      <c r="C44" s="307"/>
      <c r="D44" s="307"/>
      <c r="E44" s="311" t="str">
        <f t="shared" si="0"/>
        <v/>
      </c>
      <c r="F44" s="274" t="str">
        <f t="shared" si="1"/>
        <v>否</v>
      </c>
      <c r="G44" s="148" t="str">
        <f t="shared" si="2"/>
        <v>项</v>
      </c>
    </row>
    <row r="45" ht="37" customHeight="1" spans="1:7">
      <c r="A45" s="436" t="s">
        <v>205</v>
      </c>
      <c r="B45" s="305" t="s">
        <v>206</v>
      </c>
      <c r="C45" s="307"/>
      <c r="D45" s="307"/>
      <c r="E45" s="311" t="str">
        <f t="shared" si="0"/>
        <v/>
      </c>
      <c r="F45" s="274" t="str">
        <f t="shared" si="1"/>
        <v>否</v>
      </c>
      <c r="G45" s="148" t="str">
        <f t="shared" si="2"/>
        <v>项</v>
      </c>
    </row>
    <row r="46" ht="37" customHeight="1" spans="1:7">
      <c r="A46" s="436" t="s">
        <v>207</v>
      </c>
      <c r="B46" s="305" t="s">
        <v>157</v>
      </c>
      <c r="C46" s="307"/>
      <c r="D46" s="307"/>
      <c r="E46" s="311" t="str">
        <f t="shared" si="0"/>
        <v/>
      </c>
      <c r="F46" s="274" t="str">
        <f t="shared" si="1"/>
        <v>否</v>
      </c>
      <c r="G46" s="148" t="str">
        <f t="shared" si="2"/>
        <v>项</v>
      </c>
    </row>
    <row r="47" ht="37" customHeight="1" spans="1:7">
      <c r="A47" s="436" t="s">
        <v>208</v>
      </c>
      <c r="B47" s="305" t="s">
        <v>209</v>
      </c>
      <c r="C47" s="307">
        <v>2032</v>
      </c>
      <c r="D47" s="307">
        <v>4</v>
      </c>
      <c r="E47" s="311">
        <f t="shared" si="0"/>
        <v>-0.998</v>
      </c>
      <c r="F47" s="274" t="str">
        <f t="shared" si="1"/>
        <v>是</v>
      </c>
      <c r="G47" s="148" t="str">
        <f t="shared" si="2"/>
        <v>项</v>
      </c>
    </row>
    <row r="48" ht="21" customHeight="1" spans="1:7">
      <c r="A48" s="435" t="s">
        <v>210</v>
      </c>
      <c r="B48" s="301" t="s">
        <v>211</v>
      </c>
      <c r="C48" s="310">
        <f>SUBTOTAL(9,C49:C58)</f>
        <v>980</v>
      </c>
      <c r="D48" s="310">
        <f>SUBTOTAL(9,D49:D58)</f>
        <v>977</v>
      </c>
      <c r="E48" s="311">
        <f t="shared" si="0"/>
        <v>-0.003</v>
      </c>
      <c r="F48" s="274" t="str">
        <f t="shared" si="1"/>
        <v>是</v>
      </c>
      <c r="G48" s="148" t="str">
        <f t="shared" si="2"/>
        <v>款</v>
      </c>
    </row>
    <row r="49" ht="37" customHeight="1" spans="1:7">
      <c r="A49" s="436" t="s">
        <v>212</v>
      </c>
      <c r="B49" s="305" t="s">
        <v>139</v>
      </c>
      <c r="C49" s="307">
        <v>253</v>
      </c>
      <c r="D49" s="307">
        <v>231</v>
      </c>
      <c r="E49" s="311">
        <f t="shared" si="0"/>
        <v>-0.087</v>
      </c>
      <c r="F49" s="274" t="str">
        <f t="shared" si="1"/>
        <v>是</v>
      </c>
      <c r="G49" s="148" t="str">
        <f t="shared" si="2"/>
        <v>项</v>
      </c>
    </row>
    <row r="50" ht="27" customHeight="1" spans="1:7">
      <c r="A50" s="436" t="s">
        <v>213</v>
      </c>
      <c r="B50" s="305" t="s">
        <v>141</v>
      </c>
      <c r="C50" s="307"/>
      <c r="D50" s="307"/>
      <c r="E50" s="311" t="str">
        <f t="shared" si="0"/>
        <v/>
      </c>
      <c r="F50" s="274" t="str">
        <f t="shared" si="1"/>
        <v>否</v>
      </c>
      <c r="G50" s="148" t="str">
        <f t="shared" si="2"/>
        <v>项</v>
      </c>
    </row>
    <row r="51" ht="26" customHeight="1" spans="1:7">
      <c r="A51" s="436" t="s">
        <v>214</v>
      </c>
      <c r="B51" s="305" t="s">
        <v>143</v>
      </c>
      <c r="C51" s="307"/>
      <c r="D51" s="307"/>
      <c r="E51" s="311" t="str">
        <f t="shared" si="0"/>
        <v/>
      </c>
      <c r="F51" s="274" t="str">
        <f t="shared" si="1"/>
        <v>否</v>
      </c>
      <c r="G51" s="148" t="str">
        <f t="shared" si="2"/>
        <v>项</v>
      </c>
    </row>
    <row r="52" ht="31" customHeight="1" spans="1:7">
      <c r="A52" s="436" t="s">
        <v>215</v>
      </c>
      <c r="B52" s="305" t="s">
        <v>216</v>
      </c>
      <c r="C52" s="307">
        <v>0</v>
      </c>
      <c r="D52" s="307">
        <v>0</v>
      </c>
      <c r="E52" s="311" t="str">
        <f t="shared" si="0"/>
        <v/>
      </c>
      <c r="F52" s="274" t="str">
        <f t="shared" si="1"/>
        <v>否</v>
      </c>
      <c r="G52" s="148" t="str">
        <f t="shared" si="2"/>
        <v>项</v>
      </c>
    </row>
    <row r="53" ht="28" customHeight="1" spans="1:7">
      <c r="A53" s="436" t="s">
        <v>217</v>
      </c>
      <c r="B53" s="305" t="s">
        <v>218</v>
      </c>
      <c r="C53" s="307">
        <v>10</v>
      </c>
      <c r="D53" s="307">
        <v>9</v>
      </c>
      <c r="E53" s="311">
        <f t="shared" si="0"/>
        <v>-0.1</v>
      </c>
      <c r="F53" s="274" t="str">
        <f t="shared" si="1"/>
        <v>是</v>
      </c>
      <c r="G53" s="148" t="str">
        <f t="shared" si="2"/>
        <v>项</v>
      </c>
    </row>
    <row r="54" ht="27" customHeight="1" spans="1:7">
      <c r="A54" s="436" t="s">
        <v>219</v>
      </c>
      <c r="B54" s="305" t="s">
        <v>220</v>
      </c>
      <c r="C54" s="307">
        <v>0</v>
      </c>
      <c r="D54" s="307">
        <v>0</v>
      </c>
      <c r="E54" s="311" t="str">
        <f t="shared" si="0"/>
        <v/>
      </c>
      <c r="F54" s="274" t="str">
        <f t="shared" si="1"/>
        <v>否</v>
      </c>
      <c r="G54" s="148" t="str">
        <f t="shared" si="2"/>
        <v>项</v>
      </c>
    </row>
    <row r="55" ht="37" customHeight="1" spans="1:7">
      <c r="A55" s="436" t="s">
        <v>221</v>
      </c>
      <c r="B55" s="305" t="s">
        <v>222</v>
      </c>
      <c r="C55" s="307">
        <v>100</v>
      </c>
      <c r="D55" s="307">
        <v>90</v>
      </c>
      <c r="E55" s="311">
        <f t="shared" si="0"/>
        <v>-0.1</v>
      </c>
      <c r="F55" s="274" t="str">
        <f t="shared" si="1"/>
        <v>是</v>
      </c>
      <c r="G55" s="148" t="str">
        <f t="shared" si="2"/>
        <v>项</v>
      </c>
    </row>
    <row r="56" ht="23" customHeight="1" spans="1:7">
      <c r="A56" s="436" t="s">
        <v>223</v>
      </c>
      <c r="B56" s="305" t="s">
        <v>224</v>
      </c>
      <c r="C56" s="307">
        <v>125</v>
      </c>
      <c r="D56" s="307">
        <v>111</v>
      </c>
      <c r="E56" s="311">
        <f t="shared" si="0"/>
        <v>-0.112</v>
      </c>
      <c r="F56" s="274" t="str">
        <f t="shared" si="1"/>
        <v>是</v>
      </c>
      <c r="G56" s="148" t="str">
        <f t="shared" si="2"/>
        <v>项</v>
      </c>
    </row>
    <row r="57" ht="37" customHeight="1" spans="1:7">
      <c r="A57" s="436" t="s">
        <v>225</v>
      </c>
      <c r="B57" s="305" t="s">
        <v>157</v>
      </c>
      <c r="C57" s="307">
        <v>492</v>
      </c>
      <c r="D57" s="307">
        <v>536</v>
      </c>
      <c r="E57" s="311">
        <f t="shared" si="0"/>
        <v>0.089</v>
      </c>
      <c r="F57" s="274" t="str">
        <f t="shared" si="1"/>
        <v>是</v>
      </c>
      <c r="G57" s="148" t="str">
        <f t="shared" si="2"/>
        <v>项</v>
      </c>
    </row>
    <row r="58" ht="37" customHeight="1" spans="1:7">
      <c r="A58" s="436" t="s">
        <v>226</v>
      </c>
      <c r="B58" s="305" t="s">
        <v>227</v>
      </c>
      <c r="C58" s="307"/>
      <c r="D58" s="307"/>
      <c r="E58" s="311" t="str">
        <f t="shared" si="0"/>
        <v/>
      </c>
      <c r="F58" s="274" t="str">
        <f t="shared" si="1"/>
        <v>否</v>
      </c>
      <c r="G58" s="148" t="str">
        <f t="shared" si="2"/>
        <v>项</v>
      </c>
    </row>
    <row r="59" ht="37" customHeight="1" spans="1:7">
      <c r="A59" s="435" t="s">
        <v>228</v>
      </c>
      <c r="B59" s="301" t="s">
        <v>229</v>
      </c>
      <c r="C59" s="310">
        <f>SUBTOTAL(9,C60:C69)</f>
        <v>1793</v>
      </c>
      <c r="D59" s="310">
        <f>SUBTOTAL(9,D60:D69)</f>
        <v>1760</v>
      </c>
      <c r="E59" s="311">
        <f t="shared" si="0"/>
        <v>-0.018</v>
      </c>
      <c r="F59" s="274" t="str">
        <f t="shared" si="1"/>
        <v>是</v>
      </c>
      <c r="G59" s="148" t="str">
        <f t="shared" si="2"/>
        <v>款</v>
      </c>
    </row>
    <row r="60" ht="37" customHeight="1" spans="1:7">
      <c r="A60" s="436" t="s">
        <v>230</v>
      </c>
      <c r="B60" s="305" t="s">
        <v>139</v>
      </c>
      <c r="C60" s="307">
        <v>1412</v>
      </c>
      <c r="D60" s="307">
        <v>1455</v>
      </c>
      <c r="E60" s="311">
        <f t="shared" si="0"/>
        <v>0.03</v>
      </c>
      <c r="F60" s="274" t="str">
        <f t="shared" si="1"/>
        <v>是</v>
      </c>
      <c r="G60" s="148" t="str">
        <f t="shared" si="2"/>
        <v>项</v>
      </c>
    </row>
    <row r="61" ht="37" customHeight="1" spans="1:7">
      <c r="A61" s="436" t="s">
        <v>231</v>
      </c>
      <c r="B61" s="305" t="s">
        <v>141</v>
      </c>
      <c r="C61" s="307"/>
      <c r="D61" s="307">
        <v>18</v>
      </c>
      <c r="E61" s="311" t="str">
        <f t="shared" si="0"/>
        <v/>
      </c>
      <c r="F61" s="274" t="str">
        <f t="shared" si="1"/>
        <v>是</v>
      </c>
      <c r="G61" s="148" t="str">
        <f t="shared" si="2"/>
        <v>项</v>
      </c>
    </row>
    <row r="62" ht="37" customHeight="1" spans="1:7">
      <c r="A62" s="436" t="s">
        <v>232</v>
      </c>
      <c r="B62" s="305" t="s">
        <v>143</v>
      </c>
      <c r="C62" s="307"/>
      <c r="D62" s="307"/>
      <c r="E62" s="311" t="str">
        <f t="shared" si="0"/>
        <v/>
      </c>
      <c r="F62" s="274" t="str">
        <f t="shared" si="1"/>
        <v>否</v>
      </c>
      <c r="G62" s="148" t="str">
        <f t="shared" si="2"/>
        <v>项</v>
      </c>
    </row>
    <row r="63" ht="37" customHeight="1" spans="1:7">
      <c r="A63" s="436" t="s">
        <v>233</v>
      </c>
      <c r="B63" s="305" t="s">
        <v>234</v>
      </c>
      <c r="C63" s="307"/>
      <c r="D63" s="307"/>
      <c r="E63" s="311" t="str">
        <f t="shared" si="0"/>
        <v/>
      </c>
      <c r="F63" s="274" t="str">
        <f t="shared" si="1"/>
        <v>否</v>
      </c>
      <c r="G63" s="148" t="str">
        <f t="shared" si="2"/>
        <v>项</v>
      </c>
    </row>
    <row r="64" ht="37" customHeight="1" spans="1:7">
      <c r="A64" s="436" t="s">
        <v>235</v>
      </c>
      <c r="B64" s="305" t="s">
        <v>236</v>
      </c>
      <c r="C64" s="307"/>
      <c r="D64" s="307"/>
      <c r="E64" s="311" t="str">
        <f t="shared" si="0"/>
        <v/>
      </c>
      <c r="F64" s="274" t="str">
        <f t="shared" si="1"/>
        <v>否</v>
      </c>
      <c r="G64" s="148" t="str">
        <f t="shared" si="2"/>
        <v>项</v>
      </c>
    </row>
    <row r="65" ht="37" customHeight="1" spans="1:7">
      <c r="A65" s="436" t="s">
        <v>237</v>
      </c>
      <c r="B65" s="305" t="s">
        <v>238</v>
      </c>
      <c r="C65" s="307"/>
      <c r="D65" s="307"/>
      <c r="E65" s="311" t="str">
        <f t="shared" si="0"/>
        <v/>
      </c>
      <c r="F65" s="274" t="str">
        <f t="shared" si="1"/>
        <v>否</v>
      </c>
      <c r="G65" s="148" t="str">
        <f t="shared" si="2"/>
        <v>项</v>
      </c>
    </row>
    <row r="66" ht="37" customHeight="1" spans="1:7">
      <c r="A66" s="436" t="s">
        <v>239</v>
      </c>
      <c r="B66" s="305" t="s">
        <v>240</v>
      </c>
      <c r="C66" s="307">
        <v>89</v>
      </c>
      <c r="D66" s="307">
        <v>40</v>
      </c>
      <c r="E66" s="311">
        <f t="shared" si="0"/>
        <v>-0.551</v>
      </c>
      <c r="F66" s="274" t="str">
        <f t="shared" si="1"/>
        <v>是</v>
      </c>
      <c r="G66" s="148" t="str">
        <f t="shared" si="2"/>
        <v>项</v>
      </c>
    </row>
    <row r="67" ht="37" customHeight="1" spans="1:7">
      <c r="A67" s="436" t="s">
        <v>241</v>
      </c>
      <c r="B67" s="305" t="s">
        <v>242</v>
      </c>
      <c r="C67" s="307">
        <v>40</v>
      </c>
      <c r="D67" s="307">
        <v>67</v>
      </c>
      <c r="E67" s="311">
        <f t="shared" si="0"/>
        <v>0.675</v>
      </c>
      <c r="F67" s="274" t="str">
        <f t="shared" si="1"/>
        <v>是</v>
      </c>
      <c r="G67" s="148" t="str">
        <f t="shared" si="2"/>
        <v>项</v>
      </c>
    </row>
    <row r="68" ht="37" customHeight="1" spans="1:7">
      <c r="A68" s="436" t="s">
        <v>243</v>
      </c>
      <c r="B68" s="305" t="s">
        <v>157</v>
      </c>
      <c r="C68" s="307">
        <v>189</v>
      </c>
      <c r="D68" s="307">
        <v>165</v>
      </c>
      <c r="E68" s="311">
        <f t="shared" ref="E68:E88" si="3">IF(C68&lt;&gt;0,D68/C68-1,"")</f>
        <v>-0.127</v>
      </c>
      <c r="F68" s="274" t="str">
        <f t="shared" ref="F68:F131" si="4">IF(LEN(A68)=3,"是",IF(B68&lt;&gt;"",IF(SUM(C68:D68)&lt;&gt;0,"是","否"),"是"))</f>
        <v>是</v>
      </c>
      <c r="G68" s="148" t="str">
        <f t="shared" ref="G68:G131" si="5">IF(LEN(A68)=3,"类",IF(LEN(A68)=5,"款","项"))</f>
        <v>项</v>
      </c>
    </row>
    <row r="69" ht="37" customHeight="1" spans="1:7">
      <c r="A69" s="436" t="s">
        <v>244</v>
      </c>
      <c r="B69" s="305" t="s">
        <v>245</v>
      </c>
      <c r="C69" s="307">
        <v>63</v>
      </c>
      <c r="D69" s="307">
        <v>15</v>
      </c>
      <c r="E69" s="311">
        <f t="shared" si="3"/>
        <v>-0.762</v>
      </c>
      <c r="F69" s="274" t="str">
        <f t="shared" si="4"/>
        <v>是</v>
      </c>
      <c r="G69" s="148" t="str">
        <f t="shared" si="5"/>
        <v>项</v>
      </c>
    </row>
    <row r="70" ht="37" customHeight="1" spans="1:7">
      <c r="A70" s="435" t="s">
        <v>246</v>
      </c>
      <c r="B70" s="301" t="s">
        <v>247</v>
      </c>
      <c r="C70" s="310">
        <f>SUBTOTAL(9,C71:C81)</f>
        <v>641</v>
      </c>
      <c r="D70" s="310">
        <f>SUBTOTAL(9,D71:D81)</f>
        <v>0</v>
      </c>
      <c r="E70" s="311">
        <f t="shared" si="3"/>
        <v>-1</v>
      </c>
      <c r="F70" s="274" t="str">
        <f t="shared" si="4"/>
        <v>是</v>
      </c>
      <c r="G70" s="148" t="str">
        <f t="shared" si="5"/>
        <v>款</v>
      </c>
    </row>
    <row r="71" ht="37" customHeight="1" spans="1:7">
      <c r="A71" s="436" t="s">
        <v>248</v>
      </c>
      <c r="B71" s="305" t="s">
        <v>139</v>
      </c>
      <c r="C71" s="307">
        <v>641</v>
      </c>
      <c r="D71" s="307"/>
      <c r="E71" s="311">
        <f t="shared" si="3"/>
        <v>-1</v>
      </c>
      <c r="F71" s="274" t="str">
        <f t="shared" si="4"/>
        <v>是</v>
      </c>
      <c r="G71" s="148" t="str">
        <f t="shared" si="5"/>
        <v>项</v>
      </c>
    </row>
    <row r="72" ht="36" hidden="1" customHeight="1" spans="1:7">
      <c r="A72" s="436" t="s">
        <v>249</v>
      </c>
      <c r="B72" s="305" t="s">
        <v>141</v>
      </c>
      <c r="C72" s="307">
        <v>0</v>
      </c>
      <c r="D72" s="307">
        <v>0</v>
      </c>
      <c r="E72" s="308" t="str">
        <f t="shared" si="3"/>
        <v/>
      </c>
      <c r="F72" s="274" t="str">
        <f t="shared" si="4"/>
        <v>否</v>
      </c>
      <c r="G72" s="148" t="str">
        <f t="shared" si="5"/>
        <v>项</v>
      </c>
    </row>
    <row r="73" ht="36" hidden="1" customHeight="1" spans="1:7">
      <c r="A73" s="436" t="s">
        <v>250</v>
      </c>
      <c r="B73" s="305" t="s">
        <v>143</v>
      </c>
      <c r="C73" s="307">
        <v>0</v>
      </c>
      <c r="D73" s="307">
        <v>0</v>
      </c>
      <c r="E73" s="308" t="str">
        <f t="shared" si="3"/>
        <v/>
      </c>
      <c r="F73" s="274" t="str">
        <f t="shared" si="4"/>
        <v>否</v>
      </c>
      <c r="G73" s="148" t="str">
        <f t="shared" si="5"/>
        <v>项</v>
      </c>
    </row>
    <row r="74" ht="36" hidden="1" customHeight="1" spans="1:7">
      <c r="A74" s="436" t="s">
        <v>251</v>
      </c>
      <c r="B74" s="305" t="s">
        <v>252</v>
      </c>
      <c r="C74" s="307">
        <v>0</v>
      </c>
      <c r="D74" s="307">
        <v>0</v>
      </c>
      <c r="E74" s="308" t="str">
        <f t="shared" si="3"/>
        <v/>
      </c>
      <c r="F74" s="274" t="str">
        <f t="shared" si="4"/>
        <v>否</v>
      </c>
      <c r="G74" s="148" t="str">
        <f t="shared" si="5"/>
        <v>项</v>
      </c>
    </row>
    <row r="75" ht="36" hidden="1" customHeight="1" spans="1:7">
      <c r="A75" s="436" t="s">
        <v>253</v>
      </c>
      <c r="B75" s="305" t="s">
        <v>254</v>
      </c>
      <c r="C75" s="307">
        <v>0</v>
      </c>
      <c r="D75" s="307">
        <v>0</v>
      </c>
      <c r="E75" s="308" t="str">
        <f t="shared" si="3"/>
        <v/>
      </c>
      <c r="F75" s="274" t="str">
        <f t="shared" si="4"/>
        <v>否</v>
      </c>
      <c r="G75" s="148" t="str">
        <f t="shared" si="5"/>
        <v>项</v>
      </c>
    </row>
    <row r="76" ht="37" customHeight="1" spans="1:7">
      <c r="A76" s="436" t="s">
        <v>255</v>
      </c>
      <c r="B76" s="305" t="s">
        <v>256</v>
      </c>
      <c r="C76" s="307"/>
      <c r="D76" s="307"/>
      <c r="E76" s="311" t="str">
        <f t="shared" si="3"/>
        <v/>
      </c>
      <c r="F76" s="274" t="str">
        <f t="shared" si="4"/>
        <v>否</v>
      </c>
      <c r="G76" s="148" t="str">
        <f t="shared" si="5"/>
        <v>项</v>
      </c>
    </row>
    <row r="77" ht="36" hidden="1" customHeight="1" spans="1:7">
      <c r="A77" s="436" t="s">
        <v>257</v>
      </c>
      <c r="B77" s="305" t="s">
        <v>258</v>
      </c>
      <c r="C77" s="307">
        <v>0</v>
      </c>
      <c r="D77" s="307">
        <v>0</v>
      </c>
      <c r="E77" s="308" t="str">
        <f t="shared" si="3"/>
        <v/>
      </c>
      <c r="F77" s="274" t="str">
        <f t="shared" si="4"/>
        <v>否</v>
      </c>
      <c r="G77" s="148" t="str">
        <f t="shared" si="5"/>
        <v>项</v>
      </c>
    </row>
    <row r="78" ht="36" hidden="1" customHeight="1" spans="1:7">
      <c r="A78" s="436" t="s">
        <v>259</v>
      </c>
      <c r="B78" s="305" t="s">
        <v>260</v>
      </c>
      <c r="C78" s="307">
        <v>0</v>
      </c>
      <c r="D78" s="307">
        <v>0</v>
      </c>
      <c r="E78" s="308" t="str">
        <f t="shared" si="3"/>
        <v/>
      </c>
      <c r="F78" s="274" t="str">
        <f t="shared" si="4"/>
        <v>否</v>
      </c>
      <c r="G78" s="148" t="str">
        <f t="shared" si="5"/>
        <v>项</v>
      </c>
    </row>
    <row r="79" ht="36" hidden="1" customHeight="1" spans="1:7">
      <c r="A79" s="436" t="s">
        <v>261</v>
      </c>
      <c r="B79" s="305" t="s">
        <v>240</v>
      </c>
      <c r="C79" s="307">
        <v>0</v>
      </c>
      <c r="D79" s="307">
        <v>0</v>
      </c>
      <c r="E79" s="308" t="str">
        <f t="shared" si="3"/>
        <v/>
      </c>
      <c r="F79" s="274" t="str">
        <f t="shared" si="4"/>
        <v>否</v>
      </c>
      <c r="G79" s="148" t="str">
        <f t="shared" si="5"/>
        <v>项</v>
      </c>
    </row>
    <row r="80" ht="36" hidden="1" customHeight="1" spans="1:7">
      <c r="A80" s="438">
        <v>2010710</v>
      </c>
      <c r="B80" s="305" t="s">
        <v>262</v>
      </c>
      <c r="C80" s="307">
        <v>0</v>
      </c>
      <c r="D80" s="307">
        <v>0</v>
      </c>
      <c r="E80" s="308" t="str">
        <f t="shared" si="3"/>
        <v/>
      </c>
      <c r="F80" s="274" t="str">
        <f t="shared" si="4"/>
        <v>否</v>
      </c>
      <c r="G80" s="148" t="str">
        <f t="shared" si="5"/>
        <v>项</v>
      </c>
    </row>
    <row r="81" ht="37" customHeight="1" spans="1:7">
      <c r="A81" s="436" t="s">
        <v>263</v>
      </c>
      <c r="B81" s="305" t="s">
        <v>157</v>
      </c>
      <c r="C81" s="307"/>
      <c r="D81" s="307"/>
      <c r="E81" s="311" t="str">
        <f t="shared" si="3"/>
        <v/>
      </c>
      <c r="F81" s="274" t="str">
        <f t="shared" si="4"/>
        <v>否</v>
      </c>
      <c r="G81" s="148" t="str">
        <f t="shared" si="5"/>
        <v>项</v>
      </c>
    </row>
    <row r="82" ht="36" hidden="1" customHeight="1" spans="1:7">
      <c r="A82" s="436" t="s">
        <v>264</v>
      </c>
      <c r="B82" s="305" t="s">
        <v>265</v>
      </c>
      <c r="C82" s="307">
        <v>0</v>
      </c>
      <c r="D82" s="307">
        <v>0</v>
      </c>
      <c r="E82" s="308" t="str">
        <f t="shared" si="3"/>
        <v/>
      </c>
      <c r="F82" s="274" t="str">
        <f t="shared" si="4"/>
        <v>否</v>
      </c>
      <c r="G82" s="148" t="str">
        <f t="shared" si="5"/>
        <v>项</v>
      </c>
    </row>
    <row r="83" ht="37" customHeight="1" spans="1:7">
      <c r="A83" s="435" t="s">
        <v>266</v>
      </c>
      <c r="B83" s="301" t="s">
        <v>267</v>
      </c>
      <c r="C83" s="310">
        <f>SUBTOTAL(9,C84:C91)</f>
        <v>245</v>
      </c>
      <c r="D83" s="310">
        <f>SUBTOTAL(9,D84:D91)</f>
        <v>244</v>
      </c>
      <c r="E83" s="311">
        <f t="shared" si="3"/>
        <v>-0.004</v>
      </c>
      <c r="F83" s="274" t="str">
        <f t="shared" si="4"/>
        <v>是</v>
      </c>
      <c r="G83" s="148" t="str">
        <f t="shared" si="5"/>
        <v>款</v>
      </c>
    </row>
    <row r="84" ht="37" customHeight="1" spans="1:7">
      <c r="A84" s="436" t="s">
        <v>268</v>
      </c>
      <c r="B84" s="305" t="s">
        <v>139</v>
      </c>
      <c r="C84" s="307">
        <v>65</v>
      </c>
      <c r="D84" s="307">
        <v>64</v>
      </c>
      <c r="E84" s="311">
        <f t="shared" si="3"/>
        <v>-0.015</v>
      </c>
      <c r="F84" s="274" t="str">
        <f t="shared" si="4"/>
        <v>是</v>
      </c>
      <c r="G84" s="148" t="str">
        <f t="shared" si="5"/>
        <v>项</v>
      </c>
    </row>
    <row r="85" ht="36" hidden="1" customHeight="1" spans="1:7">
      <c r="A85" s="436" t="s">
        <v>269</v>
      </c>
      <c r="B85" s="305" t="s">
        <v>141</v>
      </c>
      <c r="C85" s="307">
        <v>0</v>
      </c>
      <c r="D85" s="307">
        <v>0</v>
      </c>
      <c r="E85" s="308" t="str">
        <f t="shared" si="3"/>
        <v/>
      </c>
      <c r="F85" s="274" t="str">
        <f t="shared" si="4"/>
        <v>否</v>
      </c>
      <c r="G85" s="148" t="str">
        <f t="shared" si="5"/>
        <v>项</v>
      </c>
    </row>
    <row r="86" ht="37" customHeight="1" spans="1:7">
      <c r="A86" s="436" t="s">
        <v>270</v>
      </c>
      <c r="B86" s="305" t="s">
        <v>143</v>
      </c>
      <c r="C86" s="307"/>
      <c r="D86" s="307"/>
      <c r="E86" s="311" t="str">
        <f t="shared" si="3"/>
        <v/>
      </c>
      <c r="F86" s="274" t="str">
        <f t="shared" si="4"/>
        <v>否</v>
      </c>
      <c r="G86" s="148" t="str">
        <f t="shared" si="5"/>
        <v>项</v>
      </c>
    </row>
    <row r="87" ht="37" customHeight="1" spans="1:7">
      <c r="A87" s="436" t="s">
        <v>271</v>
      </c>
      <c r="B87" s="305" t="s">
        <v>272</v>
      </c>
      <c r="C87" s="307">
        <v>180</v>
      </c>
      <c r="D87" s="307">
        <v>180</v>
      </c>
      <c r="E87" s="311">
        <f t="shared" si="3"/>
        <v>0</v>
      </c>
      <c r="F87" s="274" t="str">
        <f t="shared" si="4"/>
        <v>是</v>
      </c>
      <c r="G87" s="148" t="str">
        <f t="shared" si="5"/>
        <v>项</v>
      </c>
    </row>
    <row r="88" ht="37" customHeight="1" spans="1:7">
      <c r="A88" s="436" t="s">
        <v>273</v>
      </c>
      <c r="B88" s="305" t="s">
        <v>274</v>
      </c>
      <c r="C88" s="307"/>
      <c r="D88" s="307"/>
      <c r="E88" s="311" t="str">
        <f t="shared" si="3"/>
        <v/>
      </c>
      <c r="F88" s="274" t="str">
        <f t="shared" si="4"/>
        <v>否</v>
      </c>
      <c r="G88" s="148" t="str">
        <f t="shared" si="5"/>
        <v>项</v>
      </c>
    </row>
    <row r="89" ht="36" hidden="1" customHeight="1" spans="1:7">
      <c r="A89" s="436" t="s">
        <v>275</v>
      </c>
      <c r="B89" s="305" t="s">
        <v>240</v>
      </c>
      <c r="C89" s="307">
        <v>0</v>
      </c>
      <c r="D89" s="307">
        <v>0</v>
      </c>
      <c r="E89" s="308" t="str">
        <f>IF(C89&gt;0,D89/C89-1,IF(C89&lt;0,-(D89/C89-1),""))</f>
        <v/>
      </c>
      <c r="F89" s="274" t="str">
        <f t="shared" si="4"/>
        <v>否</v>
      </c>
      <c r="G89" s="148" t="str">
        <f t="shared" si="5"/>
        <v>项</v>
      </c>
    </row>
    <row r="90" ht="37" customHeight="1" spans="1:7">
      <c r="A90" s="436" t="s">
        <v>276</v>
      </c>
      <c r="B90" s="305" t="s">
        <v>157</v>
      </c>
      <c r="C90" s="307"/>
      <c r="D90" s="307"/>
      <c r="E90" s="311" t="str">
        <f>IF(C90&lt;&gt;0,D90/C90-1,"")</f>
        <v/>
      </c>
      <c r="F90" s="274" t="str">
        <f t="shared" si="4"/>
        <v>否</v>
      </c>
      <c r="G90" s="148" t="str">
        <f t="shared" si="5"/>
        <v>项</v>
      </c>
    </row>
    <row r="91" ht="37" customHeight="1" spans="1:7">
      <c r="A91" s="436" t="s">
        <v>277</v>
      </c>
      <c r="B91" s="305" t="s">
        <v>278</v>
      </c>
      <c r="C91" s="307"/>
      <c r="D91" s="307"/>
      <c r="E91" s="311" t="str">
        <f>IF(C91&lt;&gt;0,D91/C91-1,"")</f>
        <v/>
      </c>
      <c r="F91" s="274" t="str">
        <f t="shared" si="4"/>
        <v>否</v>
      </c>
      <c r="G91" s="148" t="str">
        <f t="shared" si="5"/>
        <v>项</v>
      </c>
    </row>
    <row r="92" ht="37" customHeight="1" spans="1:7">
      <c r="A92" s="435" t="s">
        <v>279</v>
      </c>
      <c r="B92" s="301" t="s">
        <v>280</v>
      </c>
      <c r="C92" s="310">
        <f>SUBTOTAL(9,C93:C94)</f>
        <v>15</v>
      </c>
      <c r="D92" s="310">
        <f>SUBTOTAL(9,D93:D94)</f>
        <v>15</v>
      </c>
      <c r="E92" s="311">
        <f>IF(C92&lt;&gt;0,D92/C92-1,"")</f>
        <v>0</v>
      </c>
      <c r="F92" s="274" t="str">
        <f t="shared" si="4"/>
        <v>是</v>
      </c>
      <c r="G92" s="148" t="str">
        <f t="shared" si="5"/>
        <v>款</v>
      </c>
    </row>
    <row r="93" ht="22" customHeight="1" spans="1:7">
      <c r="A93" s="436" t="s">
        <v>281</v>
      </c>
      <c r="B93" s="305" t="s">
        <v>139</v>
      </c>
      <c r="C93" s="307">
        <v>0</v>
      </c>
      <c r="D93" s="307">
        <v>0</v>
      </c>
      <c r="E93" s="311" t="str">
        <f>IF(C93&lt;&gt;0,D93/C93-1,"")</f>
        <v/>
      </c>
      <c r="F93" s="274" t="str">
        <f t="shared" si="4"/>
        <v>否</v>
      </c>
      <c r="G93" s="148" t="str">
        <f t="shared" si="5"/>
        <v>项</v>
      </c>
    </row>
    <row r="94" ht="20" customHeight="1" spans="1:7">
      <c r="A94" s="436" t="s">
        <v>282</v>
      </c>
      <c r="B94" s="305" t="s">
        <v>141</v>
      </c>
      <c r="C94" s="307">
        <v>15</v>
      </c>
      <c r="D94" s="307">
        <v>15</v>
      </c>
      <c r="E94" s="311">
        <f>IF(C94&lt;&gt;0,D94/C94-1,"")</f>
        <v>0</v>
      </c>
      <c r="F94" s="274" t="str">
        <f t="shared" si="4"/>
        <v>是</v>
      </c>
      <c r="G94" s="148" t="str">
        <f t="shared" si="5"/>
        <v>项</v>
      </c>
    </row>
    <row r="95" ht="15" hidden="1" customHeight="1" spans="1:7">
      <c r="A95" s="436" t="s">
        <v>283</v>
      </c>
      <c r="B95" s="305" t="s">
        <v>143</v>
      </c>
      <c r="C95" s="307">
        <v>0</v>
      </c>
      <c r="D95" s="307">
        <v>0</v>
      </c>
      <c r="E95" s="308" t="str">
        <f>IF(C95&gt;0,D95/C95-1,IF(C95&lt;0,-(D95/C95-1),""))</f>
        <v/>
      </c>
      <c r="F95" s="274" t="str">
        <f t="shared" si="4"/>
        <v>否</v>
      </c>
      <c r="G95" s="148" t="str">
        <f t="shared" si="5"/>
        <v>项</v>
      </c>
    </row>
    <row r="96" ht="18" hidden="1" customHeight="1" spans="1:7">
      <c r="A96" s="436" t="s">
        <v>284</v>
      </c>
      <c r="B96" s="305" t="s">
        <v>285</v>
      </c>
      <c r="C96" s="307"/>
      <c r="D96" s="307"/>
      <c r="E96" s="308"/>
      <c r="F96" s="274" t="str">
        <f t="shared" si="4"/>
        <v>否</v>
      </c>
      <c r="G96" s="148" t="str">
        <f t="shared" si="5"/>
        <v>项</v>
      </c>
    </row>
    <row r="97" ht="36" hidden="1" customHeight="1" spans="1:7">
      <c r="A97" s="436" t="s">
        <v>286</v>
      </c>
      <c r="B97" s="305" t="s">
        <v>287</v>
      </c>
      <c r="C97" s="307">
        <v>0</v>
      </c>
      <c r="D97" s="307">
        <v>0</v>
      </c>
      <c r="E97" s="308" t="str">
        <f t="shared" ref="E97:E102" si="6">IF(C97&gt;0,D97/C97-1,IF(C97&lt;0,-(D97/C97-1),""))</f>
        <v/>
      </c>
      <c r="F97" s="274" t="str">
        <f t="shared" si="4"/>
        <v>否</v>
      </c>
      <c r="G97" s="148" t="str">
        <f t="shared" si="5"/>
        <v>项</v>
      </c>
    </row>
    <row r="98" ht="36" hidden="1" customHeight="1" spans="1:7">
      <c r="A98" s="436" t="s">
        <v>288</v>
      </c>
      <c r="B98" s="305" t="s">
        <v>240</v>
      </c>
      <c r="C98" s="307">
        <v>0</v>
      </c>
      <c r="D98" s="307">
        <v>0</v>
      </c>
      <c r="E98" s="308" t="str">
        <f t="shared" si="6"/>
        <v/>
      </c>
      <c r="F98" s="274" t="str">
        <f t="shared" si="4"/>
        <v>否</v>
      </c>
      <c r="G98" s="148" t="str">
        <f t="shared" si="5"/>
        <v>项</v>
      </c>
    </row>
    <row r="99" ht="18" hidden="1" customHeight="1" spans="1:7">
      <c r="A99" s="436" t="s">
        <v>289</v>
      </c>
      <c r="B99" s="305" t="s">
        <v>290</v>
      </c>
      <c r="C99" s="307">
        <v>0</v>
      </c>
      <c r="D99" s="307">
        <v>0</v>
      </c>
      <c r="E99" s="308" t="str">
        <f t="shared" si="6"/>
        <v/>
      </c>
      <c r="F99" s="274" t="str">
        <f t="shared" si="4"/>
        <v>否</v>
      </c>
      <c r="G99" s="148" t="str">
        <f t="shared" si="5"/>
        <v>项</v>
      </c>
    </row>
    <row r="100" ht="27" hidden="1" customHeight="1" spans="1:7">
      <c r="A100" s="436" t="s">
        <v>291</v>
      </c>
      <c r="B100" s="305" t="s">
        <v>292</v>
      </c>
      <c r="C100" s="307">
        <v>0</v>
      </c>
      <c r="D100" s="307">
        <v>0</v>
      </c>
      <c r="E100" s="308" t="str">
        <f t="shared" si="6"/>
        <v/>
      </c>
      <c r="F100" s="274" t="str">
        <f t="shared" si="4"/>
        <v>否</v>
      </c>
      <c r="G100" s="148" t="str">
        <f t="shared" si="5"/>
        <v>项</v>
      </c>
    </row>
    <row r="101" ht="22" hidden="1" customHeight="1" spans="1:7">
      <c r="A101" s="436" t="s">
        <v>293</v>
      </c>
      <c r="B101" s="305" t="s">
        <v>294</v>
      </c>
      <c r="C101" s="307">
        <v>0</v>
      </c>
      <c r="D101" s="307">
        <v>0</v>
      </c>
      <c r="E101" s="308" t="str">
        <f t="shared" si="6"/>
        <v/>
      </c>
      <c r="F101" s="274" t="str">
        <f t="shared" si="4"/>
        <v>否</v>
      </c>
      <c r="G101" s="148" t="str">
        <f t="shared" si="5"/>
        <v>项</v>
      </c>
    </row>
    <row r="102" ht="30" hidden="1" customHeight="1" spans="1:7">
      <c r="A102" s="436" t="s">
        <v>295</v>
      </c>
      <c r="B102" s="305" t="s">
        <v>296</v>
      </c>
      <c r="C102" s="307">
        <v>0</v>
      </c>
      <c r="D102" s="307">
        <v>0</v>
      </c>
      <c r="E102" s="308" t="str">
        <f t="shared" si="6"/>
        <v/>
      </c>
      <c r="F102" s="274" t="str">
        <f t="shared" si="4"/>
        <v>否</v>
      </c>
      <c r="G102" s="148" t="str">
        <f t="shared" si="5"/>
        <v>项</v>
      </c>
    </row>
    <row r="103" ht="2" customHeight="1" spans="1:7">
      <c r="A103" s="436" t="s">
        <v>297</v>
      </c>
      <c r="B103" s="305" t="s">
        <v>157</v>
      </c>
      <c r="C103" s="307">
        <v>0</v>
      </c>
      <c r="D103" s="307">
        <v>0</v>
      </c>
      <c r="E103" s="311" t="str">
        <f>IF(C103&lt;&gt;0,D103/C103-1,"")</f>
        <v/>
      </c>
      <c r="F103" s="274" t="str">
        <f t="shared" si="4"/>
        <v>否</v>
      </c>
      <c r="G103" s="148" t="str">
        <f t="shared" si="5"/>
        <v>项</v>
      </c>
    </row>
    <row r="104" ht="37" hidden="1" customHeight="1" spans="1:7">
      <c r="A104" s="436" t="s">
        <v>298</v>
      </c>
      <c r="B104" s="305" t="s">
        <v>299</v>
      </c>
      <c r="C104" s="307"/>
      <c r="D104" s="307"/>
      <c r="E104" s="308"/>
      <c r="F104" s="274" t="str">
        <f t="shared" si="4"/>
        <v>否</v>
      </c>
      <c r="G104" s="148" t="str">
        <f t="shared" si="5"/>
        <v>项</v>
      </c>
    </row>
    <row r="105" ht="37" customHeight="1" spans="1:7">
      <c r="A105" s="435" t="s">
        <v>300</v>
      </c>
      <c r="B105" s="301" t="s">
        <v>301</v>
      </c>
      <c r="C105" s="310">
        <f>SUBTOTAL(9,C106:C114)</f>
        <v>839</v>
      </c>
      <c r="D105" s="310">
        <f>SUBTOTAL(9,D106:D114)</f>
        <v>0</v>
      </c>
      <c r="E105" s="311">
        <f>IF(C105&lt;&gt;0,D105/C105-1,"")</f>
        <v>-1</v>
      </c>
      <c r="F105" s="274" t="str">
        <f t="shared" si="4"/>
        <v>是</v>
      </c>
      <c r="G105" s="148" t="str">
        <f t="shared" si="5"/>
        <v>款</v>
      </c>
    </row>
    <row r="106" ht="47" customHeight="1" spans="1:7">
      <c r="A106" s="436" t="s">
        <v>302</v>
      </c>
      <c r="B106" s="305" t="s">
        <v>139</v>
      </c>
      <c r="C106" s="307">
        <v>427</v>
      </c>
      <c r="D106" s="307"/>
      <c r="E106" s="311">
        <f>IF(C106&lt;&gt;0,D106/C106-1,"")</f>
        <v>-1</v>
      </c>
      <c r="F106" s="274" t="str">
        <f t="shared" si="4"/>
        <v>是</v>
      </c>
      <c r="G106" s="148" t="str">
        <f t="shared" si="5"/>
        <v>项</v>
      </c>
    </row>
    <row r="107" ht="17" customHeight="1" spans="1:7">
      <c r="A107" s="436" t="s">
        <v>303</v>
      </c>
      <c r="B107" s="305" t="s">
        <v>141</v>
      </c>
      <c r="C107" s="307">
        <v>20</v>
      </c>
      <c r="D107" s="307">
        <v>0</v>
      </c>
      <c r="E107" s="311">
        <f>IF(C107&lt;&gt;0,D107/C107-1,"")</f>
        <v>-1</v>
      </c>
      <c r="F107" s="274" t="str">
        <f t="shared" si="4"/>
        <v>是</v>
      </c>
      <c r="G107" s="148" t="str">
        <f t="shared" si="5"/>
        <v>项</v>
      </c>
    </row>
    <row r="108" ht="12" hidden="1" customHeight="1" spans="1:7">
      <c r="A108" s="436" t="s">
        <v>304</v>
      </c>
      <c r="B108" s="305" t="s">
        <v>143</v>
      </c>
      <c r="C108" s="307">
        <v>0</v>
      </c>
      <c r="D108" s="307">
        <v>0</v>
      </c>
      <c r="E108" s="308" t="str">
        <f>IF(C108&gt;0,D108/C108-1,IF(C108&lt;0,-(D108/C108-1),""))</f>
        <v/>
      </c>
      <c r="F108" s="274" t="str">
        <f t="shared" si="4"/>
        <v>否</v>
      </c>
      <c r="G108" s="148" t="str">
        <f t="shared" si="5"/>
        <v>项</v>
      </c>
    </row>
    <row r="109" ht="21" hidden="1" customHeight="1" spans="1:7">
      <c r="A109" s="436" t="s">
        <v>305</v>
      </c>
      <c r="B109" s="305" t="s">
        <v>306</v>
      </c>
      <c r="C109" s="307">
        <v>0</v>
      </c>
      <c r="D109" s="307">
        <v>0</v>
      </c>
      <c r="E109" s="308" t="str">
        <f>IF(C109&gt;0,D109/C109-1,IF(C109&lt;0,-(D109/C109-1),""))</f>
        <v/>
      </c>
      <c r="F109" s="274" t="str">
        <f t="shared" si="4"/>
        <v>否</v>
      </c>
      <c r="G109" s="148" t="str">
        <f t="shared" si="5"/>
        <v>项</v>
      </c>
    </row>
    <row r="110" ht="24" hidden="1" customHeight="1" spans="1:7">
      <c r="A110" s="436" t="s">
        <v>307</v>
      </c>
      <c r="B110" s="305" t="s">
        <v>308</v>
      </c>
      <c r="C110" s="307">
        <v>0</v>
      </c>
      <c r="D110" s="307">
        <v>0</v>
      </c>
      <c r="E110" s="308" t="str">
        <f>IF(C110&gt;0,D110/C110-1,IF(C110&lt;0,-(D110/C110-1),""))</f>
        <v/>
      </c>
      <c r="F110" s="274" t="str">
        <f t="shared" si="4"/>
        <v>否</v>
      </c>
      <c r="G110" s="148" t="str">
        <f t="shared" si="5"/>
        <v>项</v>
      </c>
    </row>
    <row r="111" ht="33" hidden="1" customHeight="1" spans="1:7">
      <c r="A111" s="436" t="s">
        <v>309</v>
      </c>
      <c r="B111" s="305" t="s">
        <v>310</v>
      </c>
      <c r="C111" s="307">
        <v>0</v>
      </c>
      <c r="D111" s="307">
        <v>0</v>
      </c>
      <c r="E111" s="308" t="str">
        <f>IF(C111&gt;0,D111/C111-1,IF(C111&lt;0,-(D111/C111-1),""))</f>
        <v/>
      </c>
      <c r="F111" s="274" t="str">
        <f t="shared" si="4"/>
        <v>否</v>
      </c>
      <c r="G111" s="148" t="str">
        <f t="shared" si="5"/>
        <v>项</v>
      </c>
    </row>
    <row r="112" ht="37" hidden="1" customHeight="1" spans="1:7">
      <c r="A112" s="436" t="s">
        <v>311</v>
      </c>
      <c r="B112" s="305" t="s">
        <v>312</v>
      </c>
      <c r="C112" s="307"/>
      <c r="D112" s="307"/>
      <c r="E112" s="308"/>
      <c r="F112" s="274" t="str">
        <f t="shared" si="4"/>
        <v>否</v>
      </c>
      <c r="G112" s="148" t="str">
        <f t="shared" si="5"/>
        <v>项</v>
      </c>
    </row>
    <row r="113" ht="37" customHeight="1" spans="1:7">
      <c r="A113" s="436" t="s">
        <v>313</v>
      </c>
      <c r="B113" s="305" t="s">
        <v>157</v>
      </c>
      <c r="C113" s="307">
        <v>375</v>
      </c>
      <c r="D113" s="307"/>
      <c r="E113" s="311">
        <f t="shared" ref="E113:E119" si="7">IF(C113&lt;&gt;0,D113/C113-1,"")</f>
        <v>-1</v>
      </c>
      <c r="F113" s="274" t="str">
        <f t="shared" si="4"/>
        <v>是</v>
      </c>
      <c r="G113" s="148" t="str">
        <f t="shared" si="5"/>
        <v>项</v>
      </c>
    </row>
    <row r="114" ht="37" customHeight="1" spans="1:7">
      <c r="A114" s="436" t="s">
        <v>314</v>
      </c>
      <c r="B114" s="305" t="s">
        <v>315</v>
      </c>
      <c r="C114" s="307">
        <v>17</v>
      </c>
      <c r="D114" s="307"/>
      <c r="E114" s="311">
        <f t="shared" si="7"/>
        <v>-1</v>
      </c>
      <c r="F114" s="274" t="str">
        <f t="shared" si="4"/>
        <v>是</v>
      </c>
      <c r="G114" s="148" t="str">
        <f t="shared" si="5"/>
        <v>项</v>
      </c>
    </row>
    <row r="115" ht="37" customHeight="1" spans="1:7">
      <c r="A115" s="435" t="s">
        <v>316</v>
      </c>
      <c r="B115" s="301" t="s">
        <v>317</v>
      </c>
      <c r="C115" s="310">
        <f>SUBTOTAL(9,C116:C123)</f>
        <v>1510</v>
      </c>
      <c r="D115" s="310">
        <f>SUBTOTAL(9,D116:D123)</f>
        <v>1687</v>
      </c>
      <c r="E115" s="311">
        <f t="shared" si="7"/>
        <v>0.117</v>
      </c>
      <c r="F115" s="274" t="str">
        <f t="shared" si="4"/>
        <v>是</v>
      </c>
      <c r="G115" s="148" t="str">
        <f t="shared" si="5"/>
        <v>款</v>
      </c>
    </row>
    <row r="116" ht="25" customHeight="1" spans="1:7">
      <c r="A116" s="436" t="s">
        <v>318</v>
      </c>
      <c r="B116" s="305" t="s">
        <v>139</v>
      </c>
      <c r="C116" s="307">
        <v>1214</v>
      </c>
      <c r="D116" s="307">
        <v>1416</v>
      </c>
      <c r="E116" s="311">
        <f t="shared" si="7"/>
        <v>0.166</v>
      </c>
      <c r="F116" s="274" t="str">
        <f t="shared" si="4"/>
        <v>是</v>
      </c>
      <c r="G116" s="148" t="str">
        <f t="shared" si="5"/>
        <v>项</v>
      </c>
    </row>
    <row r="117" ht="26" customHeight="1" spans="1:7">
      <c r="A117" s="436" t="s">
        <v>319</v>
      </c>
      <c r="B117" s="305" t="s">
        <v>141</v>
      </c>
      <c r="C117" s="307">
        <v>64</v>
      </c>
      <c r="D117" s="307">
        <v>17</v>
      </c>
      <c r="E117" s="311">
        <f t="shared" si="7"/>
        <v>-0.734</v>
      </c>
      <c r="F117" s="274" t="str">
        <f t="shared" si="4"/>
        <v>是</v>
      </c>
      <c r="G117" s="148" t="str">
        <f t="shared" si="5"/>
        <v>项</v>
      </c>
    </row>
    <row r="118" ht="37" customHeight="1" spans="1:7">
      <c r="A118" s="436" t="s">
        <v>320</v>
      </c>
      <c r="B118" s="305" t="s">
        <v>143</v>
      </c>
      <c r="C118" s="307"/>
      <c r="D118" s="307"/>
      <c r="E118" s="311" t="str">
        <f t="shared" si="7"/>
        <v/>
      </c>
      <c r="F118" s="274" t="str">
        <f t="shared" si="4"/>
        <v>否</v>
      </c>
      <c r="G118" s="148" t="str">
        <f t="shared" si="5"/>
        <v>项</v>
      </c>
    </row>
    <row r="119" ht="37" customHeight="1" spans="1:7">
      <c r="A119" s="436" t="s">
        <v>321</v>
      </c>
      <c r="B119" s="305" t="s">
        <v>322</v>
      </c>
      <c r="C119" s="307">
        <v>150</v>
      </c>
      <c r="D119" s="307">
        <v>169</v>
      </c>
      <c r="E119" s="311">
        <f t="shared" si="7"/>
        <v>0.127</v>
      </c>
      <c r="F119" s="274" t="str">
        <f t="shared" si="4"/>
        <v>是</v>
      </c>
      <c r="G119" s="148" t="str">
        <f t="shared" si="5"/>
        <v>项</v>
      </c>
    </row>
    <row r="120" ht="36" hidden="1" customHeight="1" spans="1:7">
      <c r="A120" s="436" t="s">
        <v>323</v>
      </c>
      <c r="B120" s="305" t="s">
        <v>324</v>
      </c>
      <c r="C120" s="307">
        <v>0</v>
      </c>
      <c r="D120" s="307">
        <v>0</v>
      </c>
      <c r="E120" s="308" t="str">
        <f>IF(C120&gt;0,D120/C120-1,IF(C120&lt;0,-(D120/C120-1),""))</f>
        <v/>
      </c>
      <c r="F120" s="274" t="str">
        <f t="shared" si="4"/>
        <v>否</v>
      </c>
      <c r="G120" s="148" t="str">
        <f t="shared" si="5"/>
        <v>项</v>
      </c>
    </row>
    <row r="121" ht="36" hidden="1" customHeight="1" spans="1:7">
      <c r="A121" s="436" t="s">
        <v>325</v>
      </c>
      <c r="B121" s="305" t="s">
        <v>326</v>
      </c>
      <c r="C121" s="307">
        <v>0</v>
      </c>
      <c r="D121" s="307">
        <v>0</v>
      </c>
      <c r="E121" s="308" t="str">
        <f>IF(C121&gt;0,D121/C121-1,IF(C121&lt;0,-(D121/C121-1),""))</f>
        <v/>
      </c>
      <c r="F121" s="274" t="str">
        <f t="shared" si="4"/>
        <v>否</v>
      </c>
      <c r="G121" s="148" t="str">
        <f t="shared" si="5"/>
        <v>项</v>
      </c>
    </row>
    <row r="122" ht="37" customHeight="1" spans="1:7">
      <c r="A122" s="436" t="s">
        <v>327</v>
      </c>
      <c r="B122" s="305" t="s">
        <v>157</v>
      </c>
      <c r="C122" s="307"/>
      <c r="D122" s="307"/>
      <c r="E122" s="311" t="str">
        <f>IF(C122&lt;&gt;0,D122/C122-1,"")</f>
        <v/>
      </c>
      <c r="F122" s="274" t="str">
        <f t="shared" si="4"/>
        <v>否</v>
      </c>
      <c r="G122" s="148" t="str">
        <f t="shared" si="5"/>
        <v>项</v>
      </c>
    </row>
    <row r="123" ht="25" customHeight="1" spans="1:7">
      <c r="A123" s="436" t="s">
        <v>328</v>
      </c>
      <c r="B123" s="305" t="s">
        <v>329</v>
      </c>
      <c r="C123" s="307">
        <v>82</v>
      </c>
      <c r="D123" s="307">
        <v>85</v>
      </c>
      <c r="E123" s="311">
        <f>IF(C123&lt;&gt;0,D123/C123-1,"")</f>
        <v>0.037</v>
      </c>
      <c r="F123" s="274" t="str">
        <f t="shared" si="4"/>
        <v>是</v>
      </c>
      <c r="G123" s="148" t="str">
        <f t="shared" si="5"/>
        <v>项</v>
      </c>
    </row>
    <row r="124" ht="37" customHeight="1" spans="1:7">
      <c r="A124" s="435" t="s">
        <v>330</v>
      </c>
      <c r="B124" s="301" t="s">
        <v>331</v>
      </c>
      <c r="C124" s="310">
        <f>SUBTOTAL(9,C125:C134)</f>
        <v>575</v>
      </c>
      <c r="D124" s="310">
        <f>SUBTOTAL(9,D125:D134)</f>
        <v>569</v>
      </c>
      <c r="E124" s="311">
        <f>IF(C124&lt;&gt;0,D124/C124-1,"")</f>
        <v>-0.01</v>
      </c>
      <c r="F124" s="274" t="str">
        <f t="shared" si="4"/>
        <v>是</v>
      </c>
      <c r="G124" s="148" t="str">
        <f t="shared" si="5"/>
        <v>款</v>
      </c>
    </row>
    <row r="125" ht="37" customHeight="1" spans="1:7">
      <c r="A125" s="436" t="s">
        <v>332</v>
      </c>
      <c r="B125" s="305" t="s">
        <v>139</v>
      </c>
      <c r="C125" s="307">
        <v>437</v>
      </c>
      <c r="D125" s="307">
        <v>431</v>
      </c>
      <c r="E125" s="311">
        <f>IF(C125&lt;&gt;0,D125/C125-1,"")</f>
        <v>-0.014</v>
      </c>
      <c r="F125" s="274" t="str">
        <f t="shared" si="4"/>
        <v>是</v>
      </c>
      <c r="G125" s="148" t="str">
        <f t="shared" si="5"/>
        <v>项</v>
      </c>
    </row>
    <row r="126" ht="36" hidden="1" customHeight="1" spans="1:7">
      <c r="A126" s="436" t="s">
        <v>333</v>
      </c>
      <c r="B126" s="305" t="s">
        <v>141</v>
      </c>
      <c r="C126" s="307">
        <v>0</v>
      </c>
      <c r="D126" s="307">
        <v>0</v>
      </c>
      <c r="E126" s="308" t="str">
        <f>IF(C126&gt;0,D126/C126-1,IF(C126&lt;0,-(D126/C126-1),""))</f>
        <v/>
      </c>
      <c r="F126" s="274" t="str">
        <f t="shared" si="4"/>
        <v>否</v>
      </c>
      <c r="G126" s="148" t="str">
        <f t="shared" si="5"/>
        <v>项</v>
      </c>
    </row>
    <row r="127" ht="37" customHeight="1" spans="1:7">
      <c r="A127" s="436" t="s">
        <v>334</v>
      </c>
      <c r="B127" s="305" t="s">
        <v>143</v>
      </c>
      <c r="C127" s="307"/>
      <c r="D127" s="307"/>
      <c r="E127" s="311" t="str">
        <f>IF(C127&lt;&gt;0,D127/C127-1,"")</f>
        <v/>
      </c>
      <c r="F127" s="274" t="str">
        <f t="shared" si="4"/>
        <v>否</v>
      </c>
      <c r="G127" s="148" t="str">
        <f t="shared" si="5"/>
        <v>项</v>
      </c>
    </row>
    <row r="128" ht="36" hidden="1" customHeight="1" spans="1:7">
      <c r="A128" s="436" t="s">
        <v>335</v>
      </c>
      <c r="B128" s="305" t="s">
        <v>336</v>
      </c>
      <c r="C128" s="307">
        <v>0</v>
      </c>
      <c r="D128" s="307">
        <v>0</v>
      </c>
      <c r="E128" s="308" t="str">
        <f>IF(C128&gt;0,D128/C128-1,IF(C128&lt;0,-(D128/C128-1),""))</f>
        <v/>
      </c>
      <c r="F128" s="274" t="str">
        <f t="shared" si="4"/>
        <v>否</v>
      </c>
      <c r="G128" s="148" t="str">
        <f t="shared" si="5"/>
        <v>项</v>
      </c>
    </row>
    <row r="129" ht="36" hidden="1" customHeight="1" spans="1:7">
      <c r="A129" s="436" t="s">
        <v>337</v>
      </c>
      <c r="B129" s="305" t="s">
        <v>338</v>
      </c>
      <c r="C129" s="307">
        <v>0</v>
      </c>
      <c r="D129" s="307">
        <v>0</v>
      </c>
      <c r="E129" s="308" t="str">
        <f>IF(C129&gt;0,D129/C129-1,IF(C129&lt;0,-(D129/C129-1),""))</f>
        <v/>
      </c>
      <c r="F129" s="274" t="str">
        <f t="shared" si="4"/>
        <v>否</v>
      </c>
      <c r="G129" s="148" t="str">
        <f t="shared" si="5"/>
        <v>项</v>
      </c>
    </row>
    <row r="130" ht="36" hidden="1" customHeight="1" spans="1:7">
      <c r="A130" s="436" t="s">
        <v>339</v>
      </c>
      <c r="B130" s="305" t="s">
        <v>340</v>
      </c>
      <c r="C130" s="307">
        <v>0</v>
      </c>
      <c r="D130" s="307">
        <v>0</v>
      </c>
      <c r="E130" s="308" t="str">
        <f>IF(C130&gt;0,D130/C130-1,IF(C130&lt;0,-(D130/C130-1),""))</f>
        <v/>
      </c>
      <c r="F130" s="274" t="str">
        <f t="shared" si="4"/>
        <v>否</v>
      </c>
      <c r="G130" s="148" t="str">
        <f t="shared" si="5"/>
        <v>项</v>
      </c>
    </row>
    <row r="131" ht="36" hidden="1" customHeight="1" spans="1:7">
      <c r="A131" s="436" t="s">
        <v>341</v>
      </c>
      <c r="B131" s="305" t="s">
        <v>342</v>
      </c>
      <c r="C131" s="307">
        <v>0</v>
      </c>
      <c r="D131" s="307">
        <v>0</v>
      </c>
      <c r="E131" s="308" t="str">
        <f>IF(C131&gt;0,D131/C131-1,IF(C131&lt;0,-(D131/C131-1),""))</f>
        <v/>
      </c>
      <c r="F131" s="274" t="str">
        <f t="shared" si="4"/>
        <v>否</v>
      </c>
      <c r="G131" s="148" t="str">
        <f t="shared" si="5"/>
        <v>项</v>
      </c>
    </row>
    <row r="132" ht="37" customHeight="1" spans="1:7">
      <c r="A132" s="436" t="s">
        <v>343</v>
      </c>
      <c r="B132" s="305" t="s">
        <v>344</v>
      </c>
      <c r="C132" s="307">
        <v>100</v>
      </c>
      <c r="D132" s="307">
        <v>100</v>
      </c>
      <c r="E132" s="311">
        <f>IF(C132&lt;&gt;0,D132/C132-1,"")</f>
        <v>0</v>
      </c>
      <c r="F132" s="274" t="str">
        <f t="shared" ref="F132:F195" si="8">IF(LEN(A132)=3,"是",IF(B132&lt;&gt;"",IF(SUM(C132:D132)&lt;&gt;0,"是","否"),"是"))</f>
        <v>是</v>
      </c>
      <c r="G132" s="148" t="str">
        <f t="shared" ref="G132:G195" si="9">IF(LEN(A132)=3,"类",IF(LEN(A132)=5,"款","项"))</f>
        <v>项</v>
      </c>
    </row>
    <row r="133" ht="37" customHeight="1" spans="1:7">
      <c r="A133" s="436" t="s">
        <v>345</v>
      </c>
      <c r="B133" s="305" t="s">
        <v>157</v>
      </c>
      <c r="C133" s="307">
        <v>34</v>
      </c>
      <c r="D133" s="307">
        <v>35</v>
      </c>
      <c r="E133" s="311">
        <f>IF(C133&lt;&gt;0,D133/C133-1,"")</f>
        <v>0.029</v>
      </c>
      <c r="F133" s="274" t="str">
        <f t="shared" si="8"/>
        <v>是</v>
      </c>
      <c r="G133" s="148" t="str">
        <f t="shared" si="9"/>
        <v>项</v>
      </c>
    </row>
    <row r="134" ht="22" customHeight="1" spans="1:7">
      <c r="A134" s="436" t="s">
        <v>346</v>
      </c>
      <c r="B134" s="305" t="s">
        <v>347</v>
      </c>
      <c r="C134" s="307">
        <v>4</v>
      </c>
      <c r="D134" s="307">
        <v>3</v>
      </c>
      <c r="E134" s="311">
        <f>IF(C134&lt;&gt;0,D134/C134-1,"")</f>
        <v>-0.25</v>
      </c>
      <c r="F134" s="274" t="str">
        <f t="shared" si="8"/>
        <v>是</v>
      </c>
      <c r="G134" s="148" t="str">
        <f t="shared" si="9"/>
        <v>项</v>
      </c>
    </row>
    <row r="135" ht="37" customHeight="1" spans="1:7">
      <c r="A135" s="435" t="s">
        <v>348</v>
      </c>
      <c r="B135" s="301" t="s">
        <v>349</v>
      </c>
      <c r="C135" s="310"/>
      <c r="D135" s="310"/>
      <c r="E135" s="311" t="str">
        <f>IF(C135&lt;&gt;0,D135/C135-1,"")</f>
        <v/>
      </c>
      <c r="F135" s="274" t="str">
        <f t="shared" si="8"/>
        <v>否</v>
      </c>
      <c r="G135" s="148" t="str">
        <f t="shared" si="9"/>
        <v>款</v>
      </c>
    </row>
    <row r="136" ht="36" hidden="1" customHeight="1" spans="1:7">
      <c r="A136" s="436" t="s">
        <v>350</v>
      </c>
      <c r="B136" s="305" t="s">
        <v>139</v>
      </c>
      <c r="C136" s="307">
        <v>0</v>
      </c>
      <c r="D136" s="307">
        <v>0</v>
      </c>
      <c r="E136" s="308" t="str">
        <f>IF(C136&gt;0,D136/C136-1,IF(C136&lt;0,-(D136/C136-1),""))</f>
        <v/>
      </c>
      <c r="F136" s="274" t="str">
        <f t="shared" si="8"/>
        <v>否</v>
      </c>
      <c r="G136" s="148" t="str">
        <f t="shared" si="9"/>
        <v>项</v>
      </c>
    </row>
    <row r="137" ht="37" customHeight="1" spans="1:7">
      <c r="A137" s="436" t="s">
        <v>351</v>
      </c>
      <c r="B137" s="305" t="s">
        <v>141</v>
      </c>
      <c r="C137" s="307"/>
      <c r="D137" s="307"/>
      <c r="E137" s="311" t="str">
        <f>IF(C137&lt;&gt;0,D137/C137-1,"")</f>
        <v/>
      </c>
      <c r="F137" s="274" t="str">
        <f t="shared" si="8"/>
        <v>否</v>
      </c>
      <c r="G137" s="148" t="str">
        <f t="shared" si="9"/>
        <v>项</v>
      </c>
    </row>
    <row r="138" ht="36" hidden="1" customHeight="1" spans="1:7">
      <c r="A138" s="436" t="s">
        <v>352</v>
      </c>
      <c r="B138" s="305" t="s">
        <v>143</v>
      </c>
      <c r="C138" s="307">
        <v>0</v>
      </c>
      <c r="D138" s="307">
        <v>0</v>
      </c>
      <c r="E138" s="308" t="str">
        <f>IF(C138&gt;0,D138/C138-1,IF(C138&lt;0,-(D138/C138-1),""))</f>
        <v/>
      </c>
      <c r="F138" s="274" t="str">
        <f t="shared" si="8"/>
        <v>否</v>
      </c>
      <c r="G138" s="148" t="str">
        <f t="shared" si="9"/>
        <v>项</v>
      </c>
    </row>
    <row r="139" ht="36" hidden="1" customHeight="1" spans="1:7">
      <c r="A139" s="436" t="s">
        <v>353</v>
      </c>
      <c r="B139" s="305" t="s">
        <v>354</v>
      </c>
      <c r="C139" s="307">
        <v>0</v>
      </c>
      <c r="D139" s="307">
        <v>0</v>
      </c>
      <c r="E139" s="308" t="str">
        <f>IF(C139&gt;0,D139/C139-1,IF(C139&lt;0,-(D139/C139-1),""))</f>
        <v/>
      </c>
      <c r="F139" s="274" t="str">
        <f t="shared" si="8"/>
        <v>否</v>
      </c>
      <c r="G139" s="148" t="str">
        <f t="shared" si="9"/>
        <v>项</v>
      </c>
    </row>
    <row r="140" ht="37" customHeight="1" spans="1:7">
      <c r="A140" s="436" t="s">
        <v>355</v>
      </c>
      <c r="B140" s="305" t="s">
        <v>356</v>
      </c>
      <c r="C140" s="307"/>
      <c r="D140" s="307"/>
      <c r="E140" s="311" t="str">
        <f>IF(C140&lt;&gt;0,D140/C140-1,"")</f>
        <v/>
      </c>
      <c r="F140" s="274" t="str">
        <f t="shared" si="8"/>
        <v>否</v>
      </c>
      <c r="G140" s="148" t="str">
        <f t="shared" si="9"/>
        <v>项</v>
      </c>
    </row>
    <row r="141" ht="37" customHeight="1" spans="1:7">
      <c r="A141" s="436" t="s">
        <v>357</v>
      </c>
      <c r="B141" s="305" t="s">
        <v>358</v>
      </c>
      <c r="C141" s="307"/>
      <c r="D141" s="307"/>
      <c r="E141" s="311" t="str">
        <f>IF(C141&lt;&gt;0,D141/C141-1,"")</f>
        <v/>
      </c>
      <c r="F141" s="274" t="str">
        <f t="shared" si="8"/>
        <v>否</v>
      </c>
      <c r="G141" s="148" t="str">
        <f t="shared" si="9"/>
        <v>项</v>
      </c>
    </row>
    <row r="142" ht="36" hidden="1" customHeight="1" spans="1:7">
      <c r="A142" s="436" t="s">
        <v>359</v>
      </c>
      <c r="B142" s="305" t="s">
        <v>360</v>
      </c>
      <c r="C142" s="307">
        <v>0</v>
      </c>
      <c r="D142" s="307">
        <v>0</v>
      </c>
      <c r="E142" s="308" t="str">
        <f>IF(C142&gt;0,D142/C142-1,IF(C142&lt;0,-(D142/C142-1),""))</f>
        <v/>
      </c>
      <c r="F142" s="274" t="str">
        <f t="shared" si="8"/>
        <v>否</v>
      </c>
      <c r="G142" s="148" t="str">
        <f t="shared" si="9"/>
        <v>项</v>
      </c>
    </row>
    <row r="143" ht="36" hidden="1" customHeight="1" spans="1:7">
      <c r="A143" s="436" t="s">
        <v>361</v>
      </c>
      <c r="B143" s="305" t="s">
        <v>362</v>
      </c>
      <c r="C143" s="307">
        <v>0</v>
      </c>
      <c r="D143" s="307">
        <v>0</v>
      </c>
      <c r="E143" s="308" t="str">
        <f>IF(C143&gt;0,D143/C143-1,IF(C143&lt;0,-(D143/C143-1),""))</f>
        <v/>
      </c>
      <c r="F143" s="274" t="str">
        <f t="shared" si="8"/>
        <v>否</v>
      </c>
      <c r="G143" s="148" t="str">
        <f t="shared" si="9"/>
        <v>项</v>
      </c>
    </row>
    <row r="144" ht="36" hidden="1" customHeight="1" spans="1:7">
      <c r="A144" s="436" t="s">
        <v>363</v>
      </c>
      <c r="B144" s="305" t="s">
        <v>364</v>
      </c>
      <c r="C144" s="307">
        <v>0</v>
      </c>
      <c r="D144" s="307">
        <v>0</v>
      </c>
      <c r="E144" s="308" t="str">
        <f>IF(C144&gt;0,D144/C144-1,IF(C144&lt;0,-(D144/C144-1),""))</f>
        <v/>
      </c>
      <c r="F144" s="274" t="str">
        <f t="shared" si="8"/>
        <v>否</v>
      </c>
      <c r="G144" s="148" t="str">
        <f t="shared" si="9"/>
        <v>项</v>
      </c>
    </row>
    <row r="145" ht="36" hidden="1" customHeight="1" spans="1:7">
      <c r="A145" s="436" t="s">
        <v>365</v>
      </c>
      <c r="B145" s="305" t="s">
        <v>366</v>
      </c>
      <c r="C145" s="307">
        <v>0</v>
      </c>
      <c r="D145" s="307">
        <v>0</v>
      </c>
      <c r="E145" s="308" t="str">
        <f>IF(C145&gt;0,D145/C145-1,IF(C145&lt;0,-(D145/C145-1),""))</f>
        <v/>
      </c>
      <c r="F145" s="274" t="str">
        <f t="shared" si="8"/>
        <v>否</v>
      </c>
      <c r="G145" s="148" t="str">
        <f t="shared" si="9"/>
        <v>项</v>
      </c>
    </row>
    <row r="146" ht="36" hidden="1" customHeight="1" spans="1:7">
      <c r="A146" s="436" t="s">
        <v>367</v>
      </c>
      <c r="B146" s="305" t="s">
        <v>157</v>
      </c>
      <c r="C146" s="307">
        <v>0</v>
      </c>
      <c r="D146" s="307">
        <v>0</v>
      </c>
      <c r="E146" s="308" t="str">
        <f>IF(C146&gt;0,D146/C146-1,IF(C146&lt;0,-(D146/C146-1),""))</f>
        <v/>
      </c>
      <c r="F146" s="274" t="str">
        <f t="shared" si="8"/>
        <v>否</v>
      </c>
      <c r="G146" s="148" t="str">
        <f t="shared" si="9"/>
        <v>项</v>
      </c>
    </row>
    <row r="147" ht="37" customHeight="1" spans="1:7">
      <c r="A147" s="436" t="s">
        <v>368</v>
      </c>
      <c r="B147" s="305" t="s">
        <v>369</v>
      </c>
      <c r="C147" s="307"/>
      <c r="D147" s="307"/>
      <c r="E147" s="311" t="str">
        <f>IF(C147&lt;&gt;0,D147/C147-1,"")</f>
        <v/>
      </c>
      <c r="F147" s="274" t="str">
        <f t="shared" si="8"/>
        <v>否</v>
      </c>
      <c r="G147" s="148" t="str">
        <f t="shared" si="9"/>
        <v>项</v>
      </c>
    </row>
    <row r="148" ht="37" customHeight="1" spans="1:7">
      <c r="A148" s="435" t="s">
        <v>370</v>
      </c>
      <c r="B148" s="301" t="s">
        <v>371</v>
      </c>
      <c r="C148" s="310">
        <f>SUBTOTAL(9,C149:C154)</f>
        <v>50</v>
      </c>
      <c r="D148" s="310">
        <f>SUBTOTAL(9,D149:D154)</f>
        <v>81</v>
      </c>
      <c r="E148" s="311">
        <f>IF(C148&lt;&gt;0,D148/C148-1,"")</f>
        <v>0.62</v>
      </c>
      <c r="F148" s="274" t="str">
        <f t="shared" si="8"/>
        <v>是</v>
      </c>
      <c r="G148" s="148" t="str">
        <f t="shared" si="9"/>
        <v>款</v>
      </c>
    </row>
    <row r="149" ht="37" customHeight="1" spans="1:7">
      <c r="A149" s="436" t="s">
        <v>372</v>
      </c>
      <c r="B149" s="305" t="s">
        <v>139</v>
      </c>
      <c r="C149" s="307"/>
      <c r="D149" s="307"/>
      <c r="E149" s="311" t="str">
        <f>IF(C149&lt;&gt;0,D149/C149-1,"")</f>
        <v/>
      </c>
      <c r="F149" s="274" t="str">
        <f t="shared" si="8"/>
        <v>否</v>
      </c>
      <c r="G149" s="148" t="str">
        <f t="shared" si="9"/>
        <v>项</v>
      </c>
    </row>
    <row r="150" ht="36" hidden="1" customHeight="1" spans="1:7">
      <c r="A150" s="436" t="s">
        <v>373</v>
      </c>
      <c r="B150" s="305" t="s">
        <v>141</v>
      </c>
      <c r="C150" s="307">
        <v>0</v>
      </c>
      <c r="D150" s="307">
        <v>0</v>
      </c>
      <c r="E150" s="308" t="str">
        <f>IF(C150&gt;0,D150/C150-1,IF(C150&lt;0,-(D150/C150-1),""))</f>
        <v/>
      </c>
      <c r="F150" s="274" t="str">
        <f t="shared" si="8"/>
        <v>否</v>
      </c>
      <c r="G150" s="148" t="str">
        <f t="shared" si="9"/>
        <v>项</v>
      </c>
    </row>
    <row r="151" ht="37" customHeight="1" spans="1:7">
      <c r="A151" s="436" t="s">
        <v>374</v>
      </c>
      <c r="B151" s="305" t="s">
        <v>143</v>
      </c>
      <c r="C151" s="307"/>
      <c r="D151" s="307"/>
      <c r="E151" s="311" t="str">
        <f t="shared" ref="E151:E156" si="10">IF(C151&lt;&gt;0,D151/C151-1,"")</f>
        <v/>
      </c>
      <c r="F151" s="274" t="str">
        <f t="shared" si="8"/>
        <v>否</v>
      </c>
      <c r="G151" s="148" t="str">
        <f t="shared" si="9"/>
        <v>项</v>
      </c>
    </row>
    <row r="152" ht="37" customHeight="1" spans="1:7">
      <c r="A152" s="436" t="s">
        <v>375</v>
      </c>
      <c r="B152" s="305" t="s">
        <v>376</v>
      </c>
      <c r="C152" s="307"/>
      <c r="D152" s="307">
        <v>1</v>
      </c>
      <c r="E152" s="311" t="str">
        <f t="shared" si="10"/>
        <v/>
      </c>
      <c r="F152" s="274" t="str">
        <f t="shared" si="8"/>
        <v>是</v>
      </c>
      <c r="G152" s="148" t="str">
        <f t="shared" si="9"/>
        <v>项</v>
      </c>
    </row>
    <row r="153" ht="37" customHeight="1" spans="1:7">
      <c r="A153" s="436" t="s">
        <v>377</v>
      </c>
      <c r="B153" s="305" t="s">
        <v>157</v>
      </c>
      <c r="C153" s="307"/>
      <c r="D153" s="307"/>
      <c r="E153" s="311" t="str">
        <f t="shared" si="10"/>
        <v/>
      </c>
      <c r="F153" s="274" t="str">
        <f t="shared" si="8"/>
        <v>否</v>
      </c>
      <c r="G153" s="148" t="str">
        <f t="shared" si="9"/>
        <v>项</v>
      </c>
    </row>
    <row r="154" ht="37" customHeight="1" spans="1:7">
      <c r="A154" s="436" t="s">
        <v>378</v>
      </c>
      <c r="B154" s="305" t="s">
        <v>379</v>
      </c>
      <c r="C154" s="307">
        <v>50</v>
      </c>
      <c r="D154" s="307">
        <v>80</v>
      </c>
      <c r="E154" s="311">
        <f t="shared" si="10"/>
        <v>0.6</v>
      </c>
      <c r="F154" s="274" t="str">
        <f t="shared" si="8"/>
        <v>是</v>
      </c>
      <c r="G154" s="148" t="str">
        <f t="shared" si="9"/>
        <v>项</v>
      </c>
    </row>
    <row r="155" ht="37" customHeight="1" spans="1:7">
      <c r="A155" s="435" t="s">
        <v>380</v>
      </c>
      <c r="B155" s="301" t="s">
        <v>381</v>
      </c>
      <c r="C155" s="310"/>
      <c r="D155" s="310"/>
      <c r="E155" s="311" t="str">
        <f t="shared" si="10"/>
        <v/>
      </c>
      <c r="F155" s="274" t="str">
        <f t="shared" si="8"/>
        <v>否</v>
      </c>
      <c r="G155" s="148" t="str">
        <f t="shared" si="9"/>
        <v>款</v>
      </c>
    </row>
    <row r="156" ht="37" customHeight="1" spans="1:7">
      <c r="A156" s="436" t="s">
        <v>382</v>
      </c>
      <c r="B156" s="305" t="s">
        <v>139</v>
      </c>
      <c r="C156" s="307"/>
      <c r="D156" s="307"/>
      <c r="E156" s="311" t="str">
        <f t="shared" si="10"/>
        <v/>
      </c>
      <c r="F156" s="274" t="str">
        <f t="shared" si="8"/>
        <v>否</v>
      </c>
      <c r="G156" s="148" t="str">
        <f t="shared" si="9"/>
        <v>项</v>
      </c>
    </row>
    <row r="157" ht="36" hidden="1" customHeight="1" spans="1:7">
      <c r="A157" s="436" t="s">
        <v>383</v>
      </c>
      <c r="B157" s="305" t="s">
        <v>141</v>
      </c>
      <c r="C157" s="307">
        <v>0</v>
      </c>
      <c r="D157" s="307">
        <v>0</v>
      </c>
      <c r="E157" s="308" t="str">
        <f>IF(C157&gt;0,D157/C157-1,IF(C157&lt;0,-(D157/C157-1),""))</f>
        <v/>
      </c>
      <c r="F157" s="274" t="str">
        <f t="shared" si="8"/>
        <v>否</v>
      </c>
      <c r="G157" s="148" t="str">
        <f t="shared" si="9"/>
        <v>项</v>
      </c>
    </row>
    <row r="158" ht="37" customHeight="1" spans="1:7">
      <c r="A158" s="436" t="s">
        <v>384</v>
      </c>
      <c r="B158" s="305" t="s">
        <v>143</v>
      </c>
      <c r="C158" s="307"/>
      <c r="D158" s="307"/>
      <c r="E158" s="311" t="str">
        <f>IF(C158&lt;&gt;0,D158/C158-1,"")</f>
        <v/>
      </c>
      <c r="F158" s="274" t="str">
        <f t="shared" si="8"/>
        <v>否</v>
      </c>
      <c r="G158" s="148" t="str">
        <f t="shared" si="9"/>
        <v>项</v>
      </c>
    </row>
    <row r="159" ht="36" hidden="1" customHeight="1" spans="1:7">
      <c r="A159" s="436" t="s">
        <v>385</v>
      </c>
      <c r="B159" s="305" t="s">
        <v>386</v>
      </c>
      <c r="C159" s="307">
        <v>0</v>
      </c>
      <c r="D159" s="307">
        <v>0</v>
      </c>
      <c r="E159" s="308" t="str">
        <f>IF(C159&gt;0,D159/C159-1,IF(C159&lt;0,-(D159/C159-1),""))</f>
        <v/>
      </c>
      <c r="F159" s="274" t="str">
        <f t="shared" si="8"/>
        <v>否</v>
      </c>
      <c r="G159" s="148" t="str">
        <f t="shared" si="9"/>
        <v>项</v>
      </c>
    </row>
    <row r="160" ht="37" customHeight="1" spans="1:7">
      <c r="A160" s="436" t="s">
        <v>387</v>
      </c>
      <c r="B160" s="305" t="s">
        <v>388</v>
      </c>
      <c r="C160" s="307"/>
      <c r="D160" s="307"/>
      <c r="E160" s="311" t="str">
        <f>IF(C160&lt;&gt;0,D160/C160-1,"")</f>
        <v/>
      </c>
      <c r="F160" s="274" t="str">
        <f t="shared" si="8"/>
        <v>否</v>
      </c>
      <c r="G160" s="148" t="str">
        <f t="shared" si="9"/>
        <v>项</v>
      </c>
    </row>
    <row r="161" ht="37" customHeight="1" spans="1:7">
      <c r="A161" s="436" t="s">
        <v>389</v>
      </c>
      <c r="B161" s="305" t="s">
        <v>157</v>
      </c>
      <c r="C161" s="307"/>
      <c r="D161" s="307"/>
      <c r="E161" s="311" t="str">
        <f>IF(C161&lt;&gt;0,D161/C161-1,"")</f>
        <v/>
      </c>
      <c r="F161" s="274" t="str">
        <f t="shared" si="8"/>
        <v>否</v>
      </c>
      <c r="G161" s="148" t="str">
        <f t="shared" si="9"/>
        <v>项</v>
      </c>
    </row>
    <row r="162" ht="36" hidden="1" customHeight="1" spans="1:7">
      <c r="A162" s="436" t="s">
        <v>390</v>
      </c>
      <c r="B162" s="305" t="s">
        <v>391</v>
      </c>
      <c r="C162" s="307">
        <v>0</v>
      </c>
      <c r="D162" s="307">
        <v>0</v>
      </c>
      <c r="E162" s="308" t="str">
        <f>IF(C162&gt;0,D162/C162-1,IF(C162&lt;0,-(D162/C162-1),""))</f>
        <v/>
      </c>
      <c r="F162" s="274" t="str">
        <f t="shared" si="8"/>
        <v>否</v>
      </c>
      <c r="G162" s="148" t="str">
        <f t="shared" si="9"/>
        <v>项</v>
      </c>
    </row>
    <row r="163" ht="37" customHeight="1" spans="1:7">
      <c r="A163" s="435" t="s">
        <v>392</v>
      </c>
      <c r="B163" s="301" t="s">
        <v>393</v>
      </c>
      <c r="C163" s="310">
        <f>SUBTOTAL(9,C164:C168)</f>
        <v>373</v>
      </c>
      <c r="D163" s="310">
        <f>SUBTOTAL(9,D164:D168)</f>
        <v>361</v>
      </c>
      <c r="E163" s="311">
        <f>IF(C163&lt;&gt;0,D163/C163-1,"")</f>
        <v>-0.032</v>
      </c>
      <c r="F163" s="274" t="str">
        <f t="shared" si="8"/>
        <v>是</v>
      </c>
      <c r="G163" s="148" t="str">
        <f t="shared" si="9"/>
        <v>款</v>
      </c>
    </row>
    <row r="164" ht="37" customHeight="1" spans="1:7">
      <c r="A164" s="436" t="s">
        <v>394</v>
      </c>
      <c r="B164" s="305" t="s">
        <v>139</v>
      </c>
      <c r="C164" s="307">
        <v>280</v>
      </c>
      <c r="D164" s="307">
        <v>267</v>
      </c>
      <c r="E164" s="311">
        <f>IF(C164&lt;&gt;0,D164/C164-1,"")</f>
        <v>-0.046</v>
      </c>
      <c r="F164" s="274" t="str">
        <f t="shared" si="8"/>
        <v>是</v>
      </c>
      <c r="G164" s="148" t="str">
        <f t="shared" si="9"/>
        <v>项</v>
      </c>
    </row>
    <row r="165" ht="36" hidden="1" customHeight="1" spans="1:7">
      <c r="A165" s="436" t="s">
        <v>395</v>
      </c>
      <c r="B165" s="305" t="s">
        <v>141</v>
      </c>
      <c r="C165" s="307">
        <v>0</v>
      </c>
      <c r="D165" s="307">
        <v>0</v>
      </c>
      <c r="E165" s="308" t="str">
        <f>IF(C165&gt;0,D165/C165-1,IF(C165&lt;0,-(D165/C165-1),""))</f>
        <v/>
      </c>
      <c r="F165" s="274" t="str">
        <f t="shared" si="8"/>
        <v>否</v>
      </c>
      <c r="G165" s="148" t="str">
        <f t="shared" si="9"/>
        <v>项</v>
      </c>
    </row>
    <row r="166" ht="36" hidden="1" customHeight="1" spans="1:7">
      <c r="A166" s="436" t="s">
        <v>396</v>
      </c>
      <c r="B166" s="305" t="s">
        <v>143</v>
      </c>
      <c r="C166" s="307">
        <v>0</v>
      </c>
      <c r="D166" s="307">
        <v>0</v>
      </c>
      <c r="E166" s="308" t="str">
        <f>IF(C166&gt;0,D166/C166-1,IF(C166&lt;0,-(D166/C166-1),""))</f>
        <v/>
      </c>
      <c r="F166" s="274" t="str">
        <f t="shared" si="8"/>
        <v>否</v>
      </c>
      <c r="G166" s="148" t="str">
        <f t="shared" si="9"/>
        <v>项</v>
      </c>
    </row>
    <row r="167" ht="37" customHeight="1" spans="1:7">
      <c r="A167" s="436" t="s">
        <v>397</v>
      </c>
      <c r="B167" s="305" t="s">
        <v>398</v>
      </c>
      <c r="C167" s="307">
        <v>30</v>
      </c>
      <c r="D167" s="307">
        <v>32</v>
      </c>
      <c r="E167" s="311">
        <f>IF(C167&lt;&gt;0,D167/C167-1,"")</f>
        <v>0.067</v>
      </c>
      <c r="F167" s="274" t="str">
        <f t="shared" si="8"/>
        <v>是</v>
      </c>
      <c r="G167" s="148" t="str">
        <f t="shared" si="9"/>
        <v>项</v>
      </c>
    </row>
    <row r="168" ht="31" customHeight="1" spans="1:7">
      <c r="A168" s="436" t="s">
        <v>399</v>
      </c>
      <c r="B168" s="305" t="s">
        <v>400</v>
      </c>
      <c r="C168" s="307">
        <v>63</v>
      </c>
      <c r="D168" s="307">
        <v>62</v>
      </c>
      <c r="E168" s="311">
        <f>IF(C168&lt;&gt;0,D168/C168-1,"")</f>
        <v>-0.016</v>
      </c>
      <c r="F168" s="274" t="str">
        <f t="shared" si="8"/>
        <v>是</v>
      </c>
      <c r="G168" s="148" t="str">
        <f t="shared" si="9"/>
        <v>项</v>
      </c>
    </row>
    <row r="169" ht="37" customHeight="1" spans="1:7">
      <c r="A169" s="435" t="s">
        <v>401</v>
      </c>
      <c r="B169" s="301" t="s">
        <v>402</v>
      </c>
      <c r="C169" s="310">
        <f>SUBTOTAL(9,C170:C175)</f>
        <v>105</v>
      </c>
      <c r="D169" s="310">
        <f>SUBTOTAL(9,D170:D175)</f>
        <v>105</v>
      </c>
      <c r="E169" s="311">
        <f>IF(C169&lt;&gt;0,D169/C169-1,"")</f>
        <v>0</v>
      </c>
      <c r="F169" s="274" t="str">
        <f t="shared" si="8"/>
        <v>是</v>
      </c>
      <c r="G169" s="148" t="str">
        <f t="shared" si="9"/>
        <v>款</v>
      </c>
    </row>
    <row r="170" ht="37" customHeight="1" spans="1:7">
      <c r="A170" s="436" t="s">
        <v>403</v>
      </c>
      <c r="B170" s="305" t="s">
        <v>139</v>
      </c>
      <c r="C170" s="307">
        <v>105</v>
      </c>
      <c r="D170" s="307">
        <v>105</v>
      </c>
      <c r="E170" s="311">
        <f>IF(C170&lt;&gt;0,D170/C170-1,"")</f>
        <v>0</v>
      </c>
      <c r="F170" s="274" t="str">
        <f t="shared" si="8"/>
        <v>是</v>
      </c>
      <c r="G170" s="148" t="str">
        <f t="shared" si="9"/>
        <v>项</v>
      </c>
    </row>
    <row r="171" ht="36" hidden="1" customHeight="1" spans="1:7">
      <c r="A171" s="436" t="s">
        <v>404</v>
      </c>
      <c r="B171" s="305" t="s">
        <v>141</v>
      </c>
      <c r="C171" s="307">
        <v>0</v>
      </c>
      <c r="D171" s="307">
        <v>0</v>
      </c>
      <c r="E171" s="308" t="str">
        <f>IF(C171&gt;0,D171/C171-1,IF(C171&lt;0,-(D171/C171-1),""))</f>
        <v/>
      </c>
      <c r="F171" s="274" t="str">
        <f t="shared" si="8"/>
        <v>否</v>
      </c>
      <c r="G171" s="148" t="str">
        <f t="shared" si="9"/>
        <v>项</v>
      </c>
    </row>
    <row r="172" ht="36" hidden="1" customHeight="1" spans="1:7">
      <c r="A172" s="436" t="s">
        <v>405</v>
      </c>
      <c r="B172" s="305" t="s">
        <v>143</v>
      </c>
      <c r="C172" s="307">
        <v>0</v>
      </c>
      <c r="D172" s="307">
        <v>0</v>
      </c>
      <c r="E172" s="308" t="str">
        <f>IF(C172&gt;0,D172/C172-1,IF(C172&lt;0,-(D172/C172-1),""))</f>
        <v/>
      </c>
      <c r="F172" s="274" t="str">
        <f t="shared" si="8"/>
        <v>否</v>
      </c>
      <c r="G172" s="148" t="str">
        <f t="shared" si="9"/>
        <v>项</v>
      </c>
    </row>
    <row r="173" ht="37" customHeight="1" spans="1:7">
      <c r="A173" s="436" t="s">
        <v>406</v>
      </c>
      <c r="B173" s="305" t="s">
        <v>170</v>
      </c>
      <c r="C173" s="307"/>
      <c r="D173" s="307"/>
      <c r="E173" s="311" t="str">
        <f>IF(C173&lt;&gt;0,D173/C173-1,"")</f>
        <v/>
      </c>
      <c r="F173" s="274" t="str">
        <f t="shared" si="8"/>
        <v>否</v>
      </c>
      <c r="G173" s="148" t="str">
        <f t="shared" si="9"/>
        <v>项</v>
      </c>
    </row>
    <row r="174" ht="36" hidden="1" customHeight="1" spans="1:7">
      <c r="A174" s="436" t="s">
        <v>407</v>
      </c>
      <c r="B174" s="305" t="s">
        <v>157</v>
      </c>
      <c r="C174" s="307">
        <v>0</v>
      </c>
      <c r="D174" s="307">
        <v>0</v>
      </c>
      <c r="E174" s="308" t="str">
        <f>IF(C174&gt;0,D174/C174-1,IF(C174&lt;0,-(D174/C174-1),""))</f>
        <v/>
      </c>
      <c r="F174" s="274" t="str">
        <f t="shared" si="8"/>
        <v>否</v>
      </c>
      <c r="G174" s="148" t="str">
        <f t="shared" si="9"/>
        <v>项</v>
      </c>
    </row>
    <row r="175" ht="37" customHeight="1" spans="1:7">
      <c r="A175" s="436" t="s">
        <v>408</v>
      </c>
      <c r="B175" s="305" t="s">
        <v>409</v>
      </c>
      <c r="C175" s="307"/>
      <c r="D175" s="307"/>
      <c r="E175" s="311" t="str">
        <f>IF(C175&lt;&gt;0,D175/C175-1,"")</f>
        <v/>
      </c>
      <c r="F175" s="274" t="str">
        <f t="shared" si="8"/>
        <v>否</v>
      </c>
      <c r="G175" s="148" t="str">
        <f t="shared" si="9"/>
        <v>项</v>
      </c>
    </row>
    <row r="176" ht="37" customHeight="1" spans="1:7">
      <c r="A176" s="435" t="s">
        <v>410</v>
      </c>
      <c r="B176" s="301" t="s">
        <v>411</v>
      </c>
      <c r="C176" s="310">
        <f>SUBTOTAL(9,C177:C182)</f>
        <v>400</v>
      </c>
      <c r="D176" s="310">
        <f>SUBTOTAL(9,D177:D182)</f>
        <v>397</v>
      </c>
      <c r="E176" s="311">
        <f>IF(C176&lt;&gt;0,D176/C176-1,"")</f>
        <v>-0.007</v>
      </c>
      <c r="F176" s="274" t="str">
        <f t="shared" si="8"/>
        <v>是</v>
      </c>
      <c r="G176" s="148" t="str">
        <f t="shared" si="9"/>
        <v>款</v>
      </c>
    </row>
    <row r="177" ht="37" customHeight="1" spans="1:7">
      <c r="A177" s="436" t="s">
        <v>412</v>
      </c>
      <c r="B177" s="305" t="s">
        <v>139</v>
      </c>
      <c r="C177" s="307">
        <v>359</v>
      </c>
      <c r="D177" s="307">
        <v>347</v>
      </c>
      <c r="E177" s="311">
        <f>IF(C177&lt;&gt;0,D177/C177-1,"")</f>
        <v>-0.033</v>
      </c>
      <c r="F177" s="274" t="str">
        <f t="shared" si="8"/>
        <v>是</v>
      </c>
      <c r="G177" s="148" t="str">
        <f t="shared" si="9"/>
        <v>项</v>
      </c>
    </row>
    <row r="178" ht="37" customHeight="1" spans="1:7">
      <c r="A178" s="436" t="s">
        <v>413</v>
      </c>
      <c r="B178" s="305" t="s">
        <v>141</v>
      </c>
      <c r="C178" s="307">
        <v>5</v>
      </c>
      <c r="D178" s="307">
        <v>14</v>
      </c>
      <c r="E178" s="311">
        <f>IF(C178&lt;&gt;0,D178/C178-1,"")</f>
        <v>1.8</v>
      </c>
      <c r="F178" s="274" t="str">
        <f t="shared" si="8"/>
        <v>是</v>
      </c>
      <c r="G178" s="148" t="str">
        <f t="shared" si="9"/>
        <v>项</v>
      </c>
    </row>
    <row r="179" ht="37" customHeight="1" spans="1:7">
      <c r="A179" s="436" t="s">
        <v>414</v>
      </c>
      <c r="B179" s="305" t="s">
        <v>143</v>
      </c>
      <c r="C179" s="307"/>
      <c r="D179" s="307"/>
      <c r="E179" s="311" t="str">
        <f>IF(C179&lt;&gt;0,D179/C179-1,"")</f>
        <v/>
      </c>
      <c r="F179" s="274" t="str">
        <f t="shared" si="8"/>
        <v>否</v>
      </c>
      <c r="G179" s="148" t="str">
        <f t="shared" si="9"/>
        <v>项</v>
      </c>
    </row>
    <row r="180" ht="36" hidden="1" customHeight="1" spans="1:7">
      <c r="A180" s="436">
        <v>2012906</v>
      </c>
      <c r="B180" s="305" t="s">
        <v>415</v>
      </c>
      <c r="C180" s="307">
        <v>0</v>
      </c>
      <c r="D180" s="307">
        <v>0</v>
      </c>
      <c r="E180" s="308" t="str">
        <f>IF(C180&gt;0,D180/C180-1,IF(C180&lt;0,-(D180/C180-1),""))</f>
        <v/>
      </c>
      <c r="F180" s="274" t="str">
        <f t="shared" si="8"/>
        <v>否</v>
      </c>
      <c r="G180" s="148" t="str">
        <f t="shared" si="9"/>
        <v>项</v>
      </c>
    </row>
    <row r="181" ht="37" customHeight="1" spans="1:7">
      <c r="A181" s="436" t="s">
        <v>416</v>
      </c>
      <c r="B181" s="305" t="s">
        <v>157</v>
      </c>
      <c r="C181" s="307"/>
      <c r="D181" s="307"/>
      <c r="E181" s="311" t="str">
        <f t="shared" ref="E181:E191" si="11">IF(C181&lt;&gt;0,D181/C181-1,"")</f>
        <v/>
      </c>
      <c r="F181" s="274" t="str">
        <f t="shared" si="8"/>
        <v>否</v>
      </c>
      <c r="G181" s="148" t="str">
        <f t="shared" si="9"/>
        <v>项</v>
      </c>
    </row>
    <row r="182" ht="37" customHeight="1" spans="1:7">
      <c r="A182" s="436" t="s">
        <v>417</v>
      </c>
      <c r="B182" s="305" t="s">
        <v>418</v>
      </c>
      <c r="C182" s="307">
        <v>36</v>
      </c>
      <c r="D182" s="307">
        <v>36</v>
      </c>
      <c r="E182" s="311">
        <f t="shared" si="11"/>
        <v>0</v>
      </c>
      <c r="F182" s="274" t="str">
        <f t="shared" si="8"/>
        <v>是</v>
      </c>
      <c r="G182" s="148" t="str">
        <f t="shared" si="9"/>
        <v>项</v>
      </c>
    </row>
    <row r="183" ht="37" customHeight="1" spans="1:7">
      <c r="A183" s="435" t="s">
        <v>419</v>
      </c>
      <c r="B183" s="301" t="s">
        <v>420</v>
      </c>
      <c r="C183" s="310">
        <f>SUBTOTAL(9,C184:C189)</f>
        <v>1983</v>
      </c>
      <c r="D183" s="310">
        <f>SUBTOTAL(9,D184:D189)</f>
        <v>2090</v>
      </c>
      <c r="E183" s="311">
        <f t="shared" si="11"/>
        <v>0.054</v>
      </c>
      <c r="F183" s="274" t="str">
        <f t="shared" si="8"/>
        <v>是</v>
      </c>
      <c r="G183" s="148" t="str">
        <f t="shared" si="9"/>
        <v>款</v>
      </c>
    </row>
    <row r="184" ht="37" customHeight="1" spans="1:7">
      <c r="A184" s="436" t="s">
        <v>421</v>
      </c>
      <c r="B184" s="305" t="s">
        <v>139</v>
      </c>
      <c r="C184" s="307">
        <v>1733</v>
      </c>
      <c r="D184" s="307">
        <v>1816</v>
      </c>
      <c r="E184" s="311">
        <f t="shared" si="11"/>
        <v>0.048</v>
      </c>
      <c r="F184" s="274" t="str">
        <f t="shared" si="8"/>
        <v>是</v>
      </c>
      <c r="G184" s="148" t="str">
        <f t="shared" si="9"/>
        <v>项</v>
      </c>
    </row>
    <row r="185" ht="30" customHeight="1" spans="1:7">
      <c r="A185" s="436" t="s">
        <v>422</v>
      </c>
      <c r="B185" s="305" t="s">
        <v>141</v>
      </c>
      <c r="C185" s="307">
        <v>82</v>
      </c>
      <c r="D185" s="307">
        <v>102</v>
      </c>
      <c r="E185" s="311">
        <f t="shared" si="11"/>
        <v>0.244</v>
      </c>
      <c r="F185" s="274" t="str">
        <f t="shared" si="8"/>
        <v>是</v>
      </c>
      <c r="G185" s="148" t="str">
        <f t="shared" si="9"/>
        <v>项</v>
      </c>
    </row>
    <row r="186" ht="37" customHeight="1" spans="1:7">
      <c r="A186" s="436" t="s">
        <v>423</v>
      </c>
      <c r="B186" s="305" t="s">
        <v>143</v>
      </c>
      <c r="C186" s="307"/>
      <c r="D186" s="307"/>
      <c r="E186" s="311" t="str">
        <f t="shared" si="11"/>
        <v/>
      </c>
      <c r="F186" s="274" t="str">
        <f t="shared" si="8"/>
        <v>否</v>
      </c>
      <c r="G186" s="148" t="str">
        <f t="shared" si="9"/>
        <v>项</v>
      </c>
    </row>
    <row r="187" ht="37" customHeight="1" spans="1:7">
      <c r="A187" s="436" t="s">
        <v>424</v>
      </c>
      <c r="B187" s="305" t="s">
        <v>425</v>
      </c>
      <c r="C187" s="307">
        <v>5</v>
      </c>
      <c r="D187" s="307">
        <v>5</v>
      </c>
      <c r="E187" s="311">
        <f t="shared" si="11"/>
        <v>0</v>
      </c>
      <c r="F187" s="274" t="str">
        <f t="shared" si="8"/>
        <v>是</v>
      </c>
      <c r="G187" s="148" t="str">
        <f t="shared" si="9"/>
        <v>项</v>
      </c>
    </row>
    <row r="188" ht="37" customHeight="1" spans="1:7">
      <c r="A188" s="436" t="s">
        <v>426</v>
      </c>
      <c r="B188" s="305" t="s">
        <v>157</v>
      </c>
      <c r="C188" s="307"/>
      <c r="D188" s="307"/>
      <c r="E188" s="311" t="str">
        <f t="shared" si="11"/>
        <v/>
      </c>
      <c r="F188" s="274" t="str">
        <f t="shared" si="8"/>
        <v>否</v>
      </c>
      <c r="G188" s="148" t="str">
        <f t="shared" si="9"/>
        <v>项</v>
      </c>
    </row>
    <row r="189" ht="37" customHeight="1" spans="1:7">
      <c r="A189" s="436" t="s">
        <v>427</v>
      </c>
      <c r="B189" s="305" t="s">
        <v>428</v>
      </c>
      <c r="C189" s="307">
        <v>163</v>
      </c>
      <c r="D189" s="307">
        <v>167</v>
      </c>
      <c r="E189" s="311">
        <f t="shared" si="11"/>
        <v>0.025</v>
      </c>
      <c r="F189" s="274" t="str">
        <f t="shared" si="8"/>
        <v>是</v>
      </c>
      <c r="G189" s="148" t="str">
        <f t="shared" si="9"/>
        <v>项</v>
      </c>
    </row>
    <row r="190" ht="37" customHeight="1" spans="1:7">
      <c r="A190" s="435" t="s">
        <v>429</v>
      </c>
      <c r="B190" s="301" t="s">
        <v>430</v>
      </c>
      <c r="C190" s="310">
        <f>SUBTOTAL(9,C191:C196)</f>
        <v>1140</v>
      </c>
      <c r="D190" s="310">
        <f>SUBTOTAL(9,D191:D196)</f>
        <v>1475</v>
      </c>
      <c r="E190" s="311">
        <f t="shared" si="11"/>
        <v>0.294</v>
      </c>
      <c r="F190" s="274" t="str">
        <f t="shared" si="8"/>
        <v>是</v>
      </c>
      <c r="G190" s="148" t="str">
        <f t="shared" si="9"/>
        <v>款</v>
      </c>
    </row>
    <row r="191" ht="37" customHeight="1" spans="1:7">
      <c r="A191" s="436" t="s">
        <v>431</v>
      </c>
      <c r="B191" s="305" t="s">
        <v>139</v>
      </c>
      <c r="C191" s="307">
        <v>498</v>
      </c>
      <c r="D191" s="307">
        <v>910</v>
      </c>
      <c r="E191" s="311">
        <f t="shared" si="11"/>
        <v>0.827</v>
      </c>
      <c r="F191" s="274" t="str">
        <f t="shared" si="8"/>
        <v>是</v>
      </c>
      <c r="G191" s="148" t="str">
        <f t="shared" si="9"/>
        <v>项</v>
      </c>
    </row>
    <row r="192" ht="36" hidden="1" customHeight="1" spans="1:7">
      <c r="A192" s="436" t="s">
        <v>432</v>
      </c>
      <c r="B192" s="305" t="s">
        <v>141</v>
      </c>
      <c r="C192" s="307">
        <v>0</v>
      </c>
      <c r="D192" s="307">
        <v>0</v>
      </c>
      <c r="E192" s="308" t="str">
        <f>IF(C192&gt;0,D192/C192-1,IF(C192&lt;0,-(D192/C192-1),""))</f>
        <v/>
      </c>
      <c r="F192" s="274" t="str">
        <f t="shared" si="8"/>
        <v>否</v>
      </c>
      <c r="G192" s="148" t="str">
        <f t="shared" si="9"/>
        <v>项</v>
      </c>
    </row>
    <row r="193" ht="37" customHeight="1" spans="1:7">
      <c r="A193" s="436" t="s">
        <v>433</v>
      </c>
      <c r="B193" s="305" t="s">
        <v>143</v>
      </c>
      <c r="C193" s="307"/>
      <c r="D193" s="307"/>
      <c r="E193" s="311" t="str">
        <f>IF(C193&lt;&gt;0,D193/C193-1,"")</f>
        <v/>
      </c>
      <c r="F193" s="274" t="str">
        <f t="shared" si="8"/>
        <v>否</v>
      </c>
      <c r="G193" s="148" t="str">
        <f t="shared" si="9"/>
        <v>项</v>
      </c>
    </row>
    <row r="194" ht="36" hidden="1" customHeight="1" spans="1:7">
      <c r="A194" s="436" t="s">
        <v>434</v>
      </c>
      <c r="B194" s="305" t="s">
        <v>435</v>
      </c>
      <c r="C194" s="307">
        <v>0</v>
      </c>
      <c r="D194" s="307">
        <v>0</v>
      </c>
      <c r="E194" s="308" t="str">
        <f>IF(C194&gt;0,D194/C194-1,IF(C194&lt;0,-(D194/C194-1),""))</f>
        <v/>
      </c>
      <c r="F194" s="274" t="str">
        <f t="shared" si="8"/>
        <v>否</v>
      </c>
      <c r="G194" s="148" t="str">
        <f t="shared" si="9"/>
        <v>项</v>
      </c>
    </row>
    <row r="195" ht="37" customHeight="1" spans="1:7">
      <c r="A195" s="436" t="s">
        <v>436</v>
      </c>
      <c r="B195" s="305" t="s">
        <v>157</v>
      </c>
      <c r="C195" s="307"/>
      <c r="D195" s="307">
        <v>24</v>
      </c>
      <c r="E195" s="311" t="str">
        <f>IF(C195&lt;&gt;0,D195/C195-1,"")</f>
        <v/>
      </c>
      <c r="F195" s="274" t="str">
        <f t="shared" si="8"/>
        <v>是</v>
      </c>
      <c r="G195" s="148" t="str">
        <f t="shared" si="9"/>
        <v>项</v>
      </c>
    </row>
    <row r="196" ht="37" customHeight="1" spans="1:7">
      <c r="A196" s="436" t="s">
        <v>437</v>
      </c>
      <c r="B196" s="305" t="s">
        <v>438</v>
      </c>
      <c r="C196" s="307">
        <v>642</v>
      </c>
      <c r="D196" s="307">
        <v>541</v>
      </c>
      <c r="E196" s="311">
        <f>IF(C196&lt;&gt;0,D196/C196-1,"")</f>
        <v>-0.157</v>
      </c>
      <c r="F196" s="274" t="str">
        <f t="shared" ref="F196:F259" si="12">IF(LEN(A196)=3,"是",IF(B196&lt;&gt;"",IF(SUM(C196:D196)&lt;&gt;0,"是","否"),"是"))</f>
        <v>是</v>
      </c>
      <c r="G196" s="148" t="str">
        <f t="shared" ref="G196:G259" si="13">IF(LEN(A196)=3,"类",IF(LEN(A196)=5,"款","项"))</f>
        <v>项</v>
      </c>
    </row>
    <row r="197" ht="37" customHeight="1" spans="1:7">
      <c r="A197" s="435" t="s">
        <v>439</v>
      </c>
      <c r="B197" s="301" t="s">
        <v>440</v>
      </c>
      <c r="C197" s="310">
        <f>SUBTOTAL(9,C198:C203)</f>
        <v>635</v>
      </c>
      <c r="D197" s="310">
        <f>SUBTOTAL(9,D198:D203)</f>
        <v>700</v>
      </c>
      <c r="E197" s="311">
        <f>IF(C197&lt;&gt;0,D197/C197-1,"")</f>
        <v>0.102</v>
      </c>
      <c r="F197" s="274" t="str">
        <f t="shared" si="12"/>
        <v>是</v>
      </c>
      <c r="G197" s="148" t="str">
        <f t="shared" si="13"/>
        <v>款</v>
      </c>
    </row>
    <row r="198" ht="37" customHeight="1" spans="1:7">
      <c r="A198" s="436" t="s">
        <v>441</v>
      </c>
      <c r="B198" s="305" t="s">
        <v>139</v>
      </c>
      <c r="C198" s="307">
        <v>319</v>
      </c>
      <c r="D198" s="307">
        <v>338</v>
      </c>
      <c r="E198" s="311">
        <f>IF(C198&lt;&gt;0,D198/C198-1,"")</f>
        <v>0.06</v>
      </c>
      <c r="F198" s="274" t="str">
        <f t="shared" si="12"/>
        <v>是</v>
      </c>
      <c r="G198" s="148" t="str">
        <f t="shared" si="13"/>
        <v>项</v>
      </c>
    </row>
    <row r="199" ht="36" hidden="1" customHeight="1" spans="1:7">
      <c r="A199" s="436" t="s">
        <v>442</v>
      </c>
      <c r="B199" s="305" t="s">
        <v>141</v>
      </c>
      <c r="C199" s="307">
        <v>0</v>
      </c>
      <c r="D199" s="307">
        <v>0</v>
      </c>
      <c r="E199" s="308" t="str">
        <f>IF(C199&gt;0,D199/C199-1,IF(C199&lt;0,-(D199/C199-1),""))</f>
        <v/>
      </c>
      <c r="F199" s="274" t="str">
        <f t="shared" si="12"/>
        <v>否</v>
      </c>
      <c r="G199" s="148" t="str">
        <f t="shared" si="13"/>
        <v>项</v>
      </c>
    </row>
    <row r="200" ht="37" customHeight="1" spans="1:7">
      <c r="A200" s="436" t="s">
        <v>443</v>
      </c>
      <c r="B200" s="305" t="s">
        <v>143</v>
      </c>
      <c r="C200" s="307"/>
      <c r="D200" s="307"/>
      <c r="E200" s="311" t="str">
        <f>IF(C200&lt;&gt;0,D200/C200-1,"")</f>
        <v/>
      </c>
      <c r="F200" s="274" t="str">
        <f t="shared" si="12"/>
        <v>否</v>
      </c>
      <c r="G200" s="148" t="str">
        <f t="shared" si="13"/>
        <v>项</v>
      </c>
    </row>
    <row r="201" ht="36" hidden="1" customHeight="1" spans="1:7">
      <c r="A201" s="436" t="s">
        <v>444</v>
      </c>
      <c r="B201" s="305" t="s">
        <v>445</v>
      </c>
      <c r="C201" s="307">
        <v>0</v>
      </c>
      <c r="D201" s="307">
        <v>0</v>
      </c>
      <c r="E201" s="308" t="str">
        <f>IF(C201&gt;0,D201/C201-1,IF(C201&lt;0,-(D201/C201-1),""))</f>
        <v/>
      </c>
      <c r="F201" s="274" t="str">
        <f t="shared" si="12"/>
        <v>否</v>
      </c>
      <c r="G201" s="148" t="str">
        <f t="shared" si="13"/>
        <v>项</v>
      </c>
    </row>
    <row r="202" ht="36" hidden="1" customHeight="1" spans="1:7">
      <c r="A202" s="436" t="s">
        <v>446</v>
      </c>
      <c r="B202" s="305" t="s">
        <v>157</v>
      </c>
      <c r="C202" s="307">
        <v>0</v>
      </c>
      <c r="D202" s="307">
        <v>0</v>
      </c>
      <c r="E202" s="308" t="str">
        <f>IF(C202&gt;0,D202/C202-1,IF(C202&lt;0,-(D202/C202-1),""))</f>
        <v/>
      </c>
      <c r="F202" s="274" t="str">
        <f t="shared" si="12"/>
        <v>否</v>
      </c>
      <c r="G202" s="148" t="str">
        <f t="shared" si="13"/>
        <v>项</v>
      </c>
    </row>
    <row r="203" ht="37" customHeight="1" spans="1:7">
      <c r="A203" s="436" t="s">
        <v>447</v>
      </c>
      <c r="B203" s="305" t="s">
        <v>448</v>
      </c>
      <c r="C203" s="307">
        <v>316</v>
      </c>
      <c r="D203" s="307">
        <v>362</v>
      </c>
      <c r="E203" s="311">
        <f>IF(C203&lt;&gt;0,D203/C203-1,"")</f>
        <v>0.146</v>
      </c>
      <c r="F203" s="274" t="str">
        <f t="shared" si="12"/>
        <v>是</v>
      </c>
      <c r="G203" s="148" t="str">
        <f t="shared" si="13"/>
        <v>项</v>
      </c>
    </row>
    <row r="204" ht="37" customHeight="1" spans="1:7">
      <c r="A204" s="435" t="s">
        <v>449</v>
      </c>
      <c r="B204" s="301" t="s">
        <v>450</v>
      </c>
      <c r="C204" s="310">
        <f>SUBTOTAL(9,C205:C211)</f>
        <v>315</v>
      </c>
      <c r="D204" s="310">
        <f>SUBTOTAL(9,D205:D211)</f>
        <v>300</v>
      </c>
      <c r="E204" s="311">
        <f>IF(C204&lt;&gt;0,D204/C204-1,"")</f>
        <v>-0.048</v>
      </c>
      <c r="F204" s="274" t="str">
        <f t="shared" si="12"/>
        <v>是</v>
      </c>
      <c r="G204" s="148" t="str">
        <f t="shared" si="13"/>
        <v>款</v>
      </c>
    </row>
    <row r="205" ht="37" customHeight="1" spans="1:7">
      <c r="A205" s="436" t="s">
        <v>451</v>
      </c>
      <c r="B205" s="305" t="s">
        <v>139</v>
      </c>
      <c r="C205" s="307">
        <v>292</v>
      </c>
      <c r="D205" s="307">
        <v>286</v>
      </c>
      <c r="E205" s="311">
        <f>IF(C205&lt;&gt;0,D205/C205-1,"")</f>
        <v>-0.021</v>
      </c>
      <c r="F205" s="274" t="str">
        <f t="shared" si="12"/>
        <v>是</v>
      </c>
      <c r="G205" s="148" t="str">
        <f t="shared" si="13"/>
        <v>项</v>
      </c>
    </row>
    <row r="206" ht="37" customHeight="1" spans="1:7">
      <c r="A206" s="436" t="s">
        <v>452</v>
      </c>
      <c r="B206" s="305" t="s">
        <v>141</v>
      </c>
      <c r="C206" s="307"/>
      <c r="D206" s="307"/>
      <c r="E206" s="311" t="str">
        <f>IF(C206&lt;&gt;0,D206/C206-1,"")</f>
        <v/>
      </c>
      <c r="F206" s="274" t="str">
        <f t="shared" si="12"/>
        <v>否</v>
      </c>
      <c r="G206" s="148" t="str">
        <f t="shared" si="13"/>
        <v>项</v>
      </c>
    </row>
    <row r="207" ht="36" hidden="1" customHeight="1" spans="1:7">
      <c r="A207" s="436" t="s">
        <v>453</v>
      </c>
      <c r="B207" s="305" t="s">
        <v>143</v>
      </c>
      <c r="C207" s="307">
        <v>0</v>
      </c>
      <c r="D207" s="307">
        <v>0</v>
      </c>
      <c r="E207" s="308" t="str">
        <f>IF(C207&gt;0,D207/C207-1,IF(C207&lt;0,-(D207/C207-1),""))</f>
        <v/>
      </c>
      <c r="F207" s="274" t="str">
        <f t="shared" si="12"/>
        <v>否</v>
      </c>
      <c r="G207" s="148" t="str">
        <f t="shared" si="13"/>
        <v>项</v>
      </c>
    </row>
    <row r="208" ht="37" customHeight="1" spans="1:7">
      <c r="A208" s="436" t="s">
        <v>454</v>
      </c>
      <c r="B208" s="305" t="s">
        <v>455</v>
      </c>
      <c r="C208" s="307">
        <v>2</v>
      </c>
      <c r="D208" s="307">
        <v>4</v>
      </c>
      <c r="E208" s="311">
        <f t="shared" ref="E208:E213" si="14">IF(C208&lt;&gt;0,D208/C208-1,"")</f>
        <v>1</v>
      </c>
      <c r="F208" s="274" t="str">
        <f t="shared" si="12"/>
        <v>是</v>
      </c>
      <c r="G208" s="148" t="str">
        <f t="shared" si="13"/>
        <v>项</v>
      </c>
    </row>
    <row r="209" ht="37" customHeight="1" spans="1:7">
      <c r="A209" s="436" t="s">
        <v>456</v>
      </c>
      <c r="B209" s="305" t="s">
        <v>457</v>
      </c>
      <c r="C209" s="307"/>
      <c r="D209" s="307"/>
      <c r="E209" s="311" t="str">
        <f t="shared" si="14"/>
        <v/>
      </c>
      <c r="F209" s="274" t="str">
        <f t="shared" si="12"/>
        <v>否</v>
      </c>
      <c r="G209" s="148" t="str">
        <f t="shared" si="13"/>
        <v>项</v>
      </c>
    </row>
    <row r="210" ht="37" customHeight="1" spans="1:7">
      <c r="A210" s="436" t="s">
        <v>458</v>
      </c>
      <c r="B210" s="305" t="s">
        <v>157</v>
      </c>
      <c r="C210" s="307"/>
      <c r="D210" s="307"/>
      <c r="E210" s="311" t="str">
        <f t="shared" si="14"/>
        <v/>
      </c>
      <c r="F210" s="274" t="str">
        <f t="shared" si="12"/>
        <v>否</v>
      </c>
      <c r="G210" s="148" t="str">
        <f t="shared" si="13"/>
        <v>项</v>
      </c>
    </row>
    <row r="211" ht="37" customHeight="1" spans="1:7">
      <c r="A211" s="436" t="s">
        <v>459</v>
      </c>
      <c r="B211" s="305" t="s">
        <v>460</v>
      </c>
      <c r="C211" s="307">
        <v>21</v>
      </c>
      <c r="D211" s="307">
        <v>10</v>
      </c>
      <c r="E211" s="311">
        <f t="shared" si="14"/>
        <v>-0.524</v>
      </c>
      <c r="F211" s="274" t="str">
        <f t="shared" si="12"/>
        <v>是</v>
      </c>
      <c r="G211" s="148" t="str">
        <f t="shared" si="13"/>
        <v>项</v>
      </c>
    </row>
    <row r="212" ht="29" customHeight="1" spans="1:7">
      <c r="A212" s="435" t="s">
        <v>461</v>
      </c>
      <c r="B212" s="301" t="s">
        <v>462</v>
      </c>
      <c r="C212" s="310">
        <f>SUM(C213:C217)</f>
        <v>111</v>
      </c>
      <c r="D212" s="310">
        <f>SUM(D213:D217)</f>
        <v>136</v>
      </c>
      <c r="E212" s="311">
        <f t="shared" si="14"/>
        <v>0.225</v>
      </c>
      <c r="F212" s="274" t="str">
        <f t="shared" si="12"/>
        <v>是</v>
      </c>
      <c r="G212" s="148" t="str">
        <f t="shared" si="13"/>
        <v>款</v>
      </c>
    </row>
    <row r="213" ht="29" customHeight="1" spans="1:7">
      <c r="A213" s="436" t="s">
        <v>463</v>
      </c>
      <c r="B213" s="305" t="s">
        <v>139</v>
      </c>
      <c r="C213" s="307">
        <v>111</v>
      </c>
      <c r="D213" s="307">
        <v>136</v>
      </c>
      <c r="E213" s="311">
        <f t="shared" si="14"/>
        <v>0.225</v>
      </c>
      <c r="F213" s="274" t="str">
        <f t="shared" si="12"/>
        <v>是</v>
      </c>
      <c r="G213" s="148" t="str">
        <f t="shared" si="13"/>
        <v>项</v>
      </c>
    </row>
    <row r="214" ht="18" hidden="1" customHeight="1" spans="1:7">
      <c r="A214" s="436" t="s">
        <v>464</v>
      </c>
      <c r="B214" s="305" t="s">
        <v>141</v>
      </c>
      <c r="C214" s="307">
        <v>0</v>
      </c>
      <c r="D214" s="307">
        <v>0</v>
      </c>
      <c r="E214" s="308" t="str">
        <f t="shared" ref="E212:E217" si="15">IF(C214&gt;0,D214/C214-1,IF(C214&lt;0,-(D214/C214-1),""))</f>
        <v/>
      </c>
      <c r="F214" s="274" t="str">
        <f t="shared" si="12"/>
        <v>否</v>
      </c>
      <c r="G214" s="148" t="str">
        <f t="shared" si="13"/>
        <v>项</v>
      </c>
    </row>
    <row r="215" ht="21" hidden="1" customHeight="1" spans="1:7">
      <c r="A215" s="436" t="s">
        <v>465</v>
      </c>
      <c r="B215" s="305" t="s">
        <v>143</v>
      </c>
      <c r="C215" s="307">
        <v>0</v>
      </c>
      <c r="D215" s="307">
        <v>0</v>
      </c>
      <c r="E215" s="308" t="str">
        <f t="shared" si="15"/>
        <v/>
      </c>
      <c r="F215" s="274" t="str">
        <f t="shared" si="12"/>
        <v>否</v>
      </c>
      <c r="G215" s="148" t="str">
        <f t="shared" si="13"/>
        <v>项</v>
      </c>
    </row>
    <row r="216" ht="24" hidden="1" customHeight="1" spans="1:7">
      <c r="A216" s="436" t="s">
        <v>466</v>
      </c>
      <c r="B216" s="305" t="s">
        <v>157</v>
      </c>
      <c r="C216" s="307">
        <v>0</v>
      </c>
      <c r="D216" s="307">
        <v>0</v>
      </c>
      <c r="E216" s="308" t="str">
        <f t="shared" si="15"/>
        <v/>
      </c>
      <c r="F216" s="274" t="str">
        <f t="shared" si="12"/>
        <v>否</v>
      </c>
      <c r="G216" s="148" t="str">
        <f t="shared" si="13"/>
        <v>项</v>
      </c>
    </row>
    <row r="217" ht="19" hidden="1" customHeight="1" spans="1:7">
      <c r="A217" s="436" t="s">
        <v>467</v>
      </c>
      <c r="B217" s="305" t="s">
        <v>468</v>
      </c>
      <c r="C217" s="307">
        <v>0</v>
      </c>
      <c r="D217" s="307">
        <v>0</v>
      </c>
      <c r="E217" s="308" t="str">
        <f t="shared" si="15"/>
        <v/>
      </c>
      <c r="F217" s="274" t="str">
        <f t="shared" si="12"/>
        <v>否</v>
      </c>
      <c r="G217" s="148" t="str">
        <f t="shared" si="13"/>
        <v>项</v>
      </c>
    </row>
    <row r="218" ht="37" customHeight="1" spans="1:7">
      <c r="A218" s="435" t="s">
        <v>469</v>
      </c>
      <c r="B218" s="301" t="s">
        <v>470</v>
      </c>
      <c r="C218" s="310">
        <f>SUBTOTAL(9,C219:C223)</f>
        <v>0</v>
      </c>
      <c r="D218" s="310"/>
      <c r="E218" s="311" t="str">
        <f>IF(C218&lt;&gt;0,D218/C218-1,"")</f>
        <v/>
      </c>
      <c r="F218" s="274" t="str">
        <f t="shared" si="12"/>
        <v>否</v>
      </c>
      <c r="G218" s="148" t="str">
        <f t="shared" si="13"/>
        <v>款</v>
      </c>
    </row>
    <row r="219" ht="37" customHeight="1" spans="1:7">
      <c r="A219" s="436" t="s">
        <v>471</v>
      </c>
      <c r="B219" s="305" t="s">
        <v>139</v>
      </c>
      <c r="C219" s="307"/>
      <c r="D219" s="307"/>
      <c r="E219" s="311" t="str">
        <f>IF(C219&lt;&gt;0,D219/C219-1,"")</f>
        <v/>
      </c>
      <c r="F219" s="274" t="str">
        <f t="shared" si="12"/>
        <v>否</v>
      </c>
      <c r="G219" s="148" t="str">
        <f t="shared" si="13"/>
        <v>项</v>
      </c>
    </row>
    <row r="220" ht="37" customHeight="1" spans="1:7">
      <c r="A220" s="436" t="s">
        <v>472</v>
      </c>
      <c r="B220" s="305" t="s">
        <v>141</v>
      </c>
      <c r="C220" s="307"/>
      <c r="D220" s="307"/>
      <c r="E220" s="311" t="str">
        <f>IF(C220&lt;&gt;0,D220/C220-1,"")</f>
        <v/>
      </c>
      <c r="F220" s="274" t="str">
        <f t="shared" si="12"/>
        <v>否</v>
      </c>
      <c r="G220" s="148" t="str">
        <f t="shared" si="13"/>
        <v>项</v>
      </c>
    </row>
    <row r="221" ht="36" hidden="1" customHeight="1" spans="1:7">
      <c r="A221" s="436" t="s">
        <v>473</v>
      </c>
      <c r="B221" s="305" t="s">
        <v>143</v>
      </c>
      <c r="C221" s="307">
        <v>0</v>
      </c>
      <c r="D221" s="307">
        <v>0</v>
      </c>
      <c r="E221" s="308" t="str">
        <f>IF(C221&gt;0,D221/C221-1,IF(C221&lt;0,-(D221/C221-1),""))</f>
        <v/>
      </c>
      <c r="F221" s="274" t="str">
        <f t="shared" si="12"/>
        <v>否</v>
      </c>
      <c r="G221" s="148" t="str">
        <f t="shared" si="13"/>
        <v>项</v>
      </c>
    </row>
    <row r="222" ht="37" customHeight="1" spans="1:7">
      <c r="A222" s="436" t="s">
        <v>474</v>
      </c>
      <c r="B222" s="305" t="s">
        <v>157</v>
      </c>
      <c r="C222" s="307"/>
      <c r="D222" s="307"/>
      <c r="E222" s="311" t="str">
        <f>IF(C222&lt;&gt;0,D222/C222-1,"")</f>
        <v/>
      </c>
      <c r="F222" s="274" t="str">
        <f t="shared" si="12"/>
        <v>否</v>
      </c>
      <c r="G222" s="148" t="str">
        <f t="shared" si="13"/>
        <v>项</v>
      </c>
    </row>
    <row r="223" ht="37" customHeight="1" spans="1:7">
      <c r="A223" s="436" t="s">
        <v>475</v>
      </c>
      <c r="B223" s="305" t="s">
        <v>476</v>
      </c>
      <c r="C223" s="307"/>
      <c r="D223" s="307"/>
      <c r="E223" s="311" t="str">
        <f>IF(C223&lt;&gt;0,D223/C223-1,"")</f>
        <v/>
      </c>
      <c r="F223" s="274" t="str">
        <f t="shared" si="12"/>
        <v>否</v>
      </c>
      <c r="G223" s="148" t="str">
        <f t="shared" si="13"/>
        <v>项</v>
      </c>
    </row>
    <row r="224" ht="37" customHeight="1" spans="1:7">
      <c r="A224" s="435" t="s">
        <v>477</v>
      </c>
      <c r="B224" s="301" t="s">
        <v>478</v>
      </c>
      <c r="C224" s="310"/>
      <c r="D224" s="310"/>
      <c r="E224" s="311" t="str">
        <f>IF(C224&lt;&gt;0,D224/C224-1,"")</f>
        <v/>
      </c>
      <c r="F224" s="274" t="str">
        <f t="shared" si="12"/>
        <v>否</v>
      </c>
      <c r="G224" s="148" t="str">
        <f t="shared" si="13"/>
        <v>款</v>
      </c>
    </row>
    <row r="225" ht="37" customHeight="1" spans="1:7">
      <c r="A225" s="436" t="s">
        <v>479</v>
      </c>
      <c r="B225" s="305" t="s">
        <v>139</v>
      </c>
      <c r="C225" s="307"/>
      <c r="D225" s="307"/>
      <c r="E225" s="311" t="str">
        <f>IF(C225&lt;&gt;0,D225/C225-1,"")</f>
        <v/>
      </c>
      <c r="F225" s="274" t="str">
        <f t="shared" si="12"/>
        <v>否</v>
      </c>
      <c r="G225" s="148" t="str">
        <f t="shared" si="13"/>
        <v>项</v>
      </c>
    </row>
    <row r="226" ht="36" hidden="1" customHeight="1" spans="1:7">
      <c r="A226" s="436" t="s">
        <v>480</v>
      </c>
      <c r="B226" s="305" t="s">
        <v>141</v>
      </c>
      <c r="C226" s="307">
        <v>0</v>
      </c>
      <c r="D226" s="307">
        <v>0</v>
      </c>
      <c r="E226" s="308" t="str">
        <f>IF(C226&gt;0,D226/C226-1,IF(C226&lt;0,-(D226/C226-1),""))</f>
        <v/>
      </c>
      <c r="F226" s="274" t="str">
        <f t="shared" si="12"/>
        <v>否</v>
      </c>
      <c r="G226" s="148" t="str">
        <f t="shared" si="13"/>
        <v>项</v>
      </c>
    </row>
    <row r="227" ht="37" customHeight="1" spans="1:7">
      <c r="A227" s="436" t="s">
        <v>481</v>
      </c>
      <c r="B227" s="305" t="s">
        <v>143</v>
      </c>
      <c r="C227" s="307"/>
      <c r="D227" s="307"/>
      <c r="E227" s="311" t="str">
        <f>IF(C227&lt;&gt;0,D227/C227-1,"")</f>
        <v/>
      </c>
      <c r="F227" s="274" t="str">
        <f t="shared" si="12"/>
        <v>否</v>
      </c>
      <c r="G227" s="148" t="str">
        <f t="shared" si="13"/>
        <v>项</v>
      </c>
    </row>
    <row r="228" ht="37" customHeight="1" spans="1:7">
      <c r="A228" s="436" t="s">
        <v>482</v>
      </c>
      <c r="B228" s="305" t="s">
        <v>483</v>
      </c>
      <c r="C228" s="307"/>
      <c r="D228" s="307"/>
      <c r="E228" s="311" t="str">
        <f>IF(C228&lt;&gt;0,D228/C228-1,"")</f>
        <v/>
      </c>
      <c r="F228" s="274" t="str">
        <f t="shared" si="12"/>
        <v>否</v>
      </c>
      <c r="G228" s="148" t="str">
        <f t="shared" si="13"/>
        <v>项</v>
      </c>
    </row>
    <row r="229" ht="36" hidden="1" customHeight="1" spans="1:7">
      <c r="A229" s="436" t="s">
        <v>484</v>
      </c>
      <c r="B229" s="305" t="s">
        <v>157</v>
      </c>
      <c r="C229" s="307">
        <v>0</v>
      </c>
      <c r="D229" s="307">
        <v>0</v>
      </c>
      <c r="E229" s="308" t="str">
        <f>IF(C229&gt;0,D229/C229-1,IF(C229&lt;0,-(D229/C229-1),""))</f>
        <v/>
      </c>
      <c r="F229" s="274" t="str">
        <f t="shared" si="12"/>
        <v>否</v>
      </c>
      <c r="G229" s="148" t="str">
        <f t="shared" si="13"/>
        <v>项</v>
      </c>
    </row>
    <row r="230" ht="37" customHeight="1" spans="1:7">
      <c r="A230" s="436" t="s">
        <v>485</v>
      </c>
      <c r="B230" s="305" t="s">
        <v>486</v>
      </c>
      <c r="C230" s="307"/>
      <c r="D230" s="307"/>
      <c r="E230" s="311" t="str">
        <f t="shared" ref="E230:E240" si="16">IF(C230&lt;&gt;0,D230/C230-1,"")</f>
        <v/>
      </c>
      <c r="F230" s="274" t="str">
        <f t="shared" si="12"/>
        <v>否</v>
      </c>
      <c r="G230" s="148" t="str">
        <f t="shared" si="13"/>
        <v>项</v>
      </c>
    </row>
    <row r="231" ht="37" customHeight="1" spans="1:7">
      <c r="A231" s="435" t="s">
        <v>487</v>
      </c>
      <c r="B231" s="301" t="s">
        <v>488</v>
      </c>
      <c r="C231" s="310">
        <f>SUBTOTAL(9,C232:C245)</f>
        <v>1813</v>
      </c>
      <c r="D231" s="310">
        <f>SUBTOTAL(9,D232:D245)</f>
        <v>1851</v>
      </c>
      <c r="E231" s="311">
        <f t="shared" si="16"/>
        <v>0.021</v>
      </c>
      <c r="F231" s="274" t="str">
        <f t="shared" si="12"/>
        <v>是</v>
      </c>
      <c r="G231" s="148" t="str">
        <f t="shared" si="13"/>
        <v>款</v>
      </c>
    </row>
    <row r="232" ht="37" customHeight="1" spans="1:7">
      <c r="A232" s="436" t="s">
        <v>489</v>
      </c>
      <c r="B232" s="305" t="s">
        <v>139</v>
      </c>
      <c r="C232" s="307">
        <v>1556</v>
      </c>
      <c r="D232" s="307">
        <v>1489</v>
      </c>
      <c r="E232" s="311">
        <f t="shared" si="16"/>
        <v>-0.043</v>
      </c>
      <c r="F232" s="274" t="str">
        <f t="shared" si="12"/>
        <v>是</v>
      </c>
      <c r="G232" s="148" t="str">
        <f t="shared" si="13"/>
        <v>项</v>
      </c>
    </row>
    <row r="233" ht="37" customHeight="1" spans="1:7">
      <c r="A233" s="436" t="s">
        <v>490</v>
      </c>
      <c r="B233" s="305" t="s">
        <v>141</v>
      </c>
      <c r="C233" s="307"/>
      <c r="D233" s="307"/>
      <c r="E233" s="311" t="str">
        <f t="shared" si="16"/>
        <v/>
      </c>
      <c r="F233" s="274" t="str">
        <f t="shared" si="12"/>
        <v>否</v>
      </c>
      <c r="G233" s="148" t="str">
        <f t="shared" si="13"/>
        <v>项</v>
      </c>
    </row>
    <row r="234" ht="37" customHeight="1" spans="1:7">
      <c r="A234" s="436" t="s">
        <v>491</v>
      </c>
      <c r="B234" s="305" t="s">
        <v>143</v>
      </c>
      <c r="C234" s="307"/>
      <c r="D234" s="307"/>
      <c r="E234" s="311" t="str">
        <f t="shared" si="16"/>
        <v/>
      </c>
      <c r="F234" s="274" t="str">
        <f t="shared" si="12"/>
        <v>否</v>
      </c>
      <c r="G234" s="148" t="str">
        <f t="shared" si="13"/>
        <v>项</v>
      </c>
    </row>
    <row r="235" ht="37" customHeight="1" spans="1:7">
      <c r="A235" s="436" t="s">
        <v>492</v>
      </c>
      <c r="B235" s="305" t="s">
        <v>493</v>
      </c>
      <c r="C235" s="307"/>
      <c r="D235" s="307"/>
      <c r="E235" s="311" t="str">
        <f t="shared" si="16"/>
        <v/>
      </c>
      <c r="F235" s="274" t="str">
        <f t="shared" si="12"/>
        <v>否</v>
      </c>
      <c r="G235" s="148" t="str">
        <f t="shared" si="13"/>
        <v>项</v>
      </c>
    </row>
    <row r="236" ht="37" customHeight="1" spans="1:7">
      <c r="A236" s="436" t="s">
        <v>494</v>
      </c>
      <c r="B236" s="305" t="s">
        <v>495</v>
      </c>
      <c r="C236" s="307">
        <v>46</v>
      </c>
      <c r="D236" s="307">
        <v>46</v>
      </c>
      <c r="E236" s="311">
        <f t="shared" si="16"/>
        <v>0</v>
      </c>
      <c r="F236" s="274" t="str">
        <f t="shared" si="12"/>
        <v>是</v>
      </c>
      <c r="G236" s="148" t="str">
        <f t="shared" si="13"/>
        <v>项</v>
      </c>
    </row>
    <row r="237" ht="37" customHeight="1" spans="1:7">
      <c r="A237" s="436" t="s">
        <v>496</v>
      </c>
      <c r="B237" s="305" t="s">
        <v>240</v>
      </c>
      <c r="C237" s="307"/>
      <c r="D237" s="307"/>
      <c r="E237" s="311" t="str">
        <f t="shared" si="16"/>
        <v/>
      </c>
      <c r="F237" s="274" t="str">
        <f t="shared" si="12"/>
        <v>否</v>
      </c>
      <c r="G237" s="148" t="str">
        <f t="shared" si="13"/>
        <v>项</v>
      </c>
    </row>
    <row r="238" ht="37" customHeight="1" spans="1:7">
      <c r="A238" s="436" t="s">
        <v>497</v>
      </c>
      <c r="B238" s="305" t="s">
        <v>498</v>
      </c>
      <c r="C238" s="307"/>
      <c r="D238" s="307"/>
      <c r="E238" s="311" t="str">
        <f t="shared" si="16"/>
        <v/>
      </c>
      <c r="F238" s="274" t="str">
        <f t="shared" si="12"/>
        <v>否</v>
      </c>
      <c r="G238" s="148" t="str">
        <f t="shared" si="13"/>
        <v>项</v>
      </c>
    </row>
    <row r="239" ht="37" customHeight="1" spans="1:7">
      <c r="A239" s="436" t="s">
        <v>499</v>
      </c>
      <c r="B239" s="305" t="s">
        <v>500</v>
      </c>
      <c r="C239" s="307"/>
      <c r="D239" s="307"/>
      <c r="E239" s="311" t="str">
        <f t="shared" si="16"/>
        <v/>
      </c>
      <c r="F239" s="274" t="str">
        <f t="shared" si="12"/>
        <v>否</v>
      </c>
      <c r="G239" s="148" t="str">
        <f t="shared" si="13"/>
        <v>项</v>
      </c>
    </row>
    <row r="240" ht="37" customHeight="1" spans="1:7">
      <c r="A240" s="436" t="s">
        <v>501</v>
      </c>
      <c r="B240" s="305" t="s">
        <v>502</v>
      </c>
      <c r="C240" s="307"/>
      <c r="D240" s="307"/>
      <c r="E240" s="311" t="str">
        <f t="shared" si="16"/>
        <v/>
      </c>
      <c r="F240" s="274" t="str">
        <f t="shared" si="12"/>
        <v>否</v>
      </c>
      <c r="G240" s="148" t="str">
        <f t="shared" si="13"/>
        <v>项</v>
      </c>
    </row>
    <row r="241" ht="36" hidden="1" customHeight="1" spans="1:7">
      <c r="A241" s="436" t="s">
        <v>503</v>
      </c>
      <c r="B241" s="305" t="s">
        <v>504</v>
      </c>
      <c r="C241" s="307">
        <v>0</v>
      </c>
      <c r="D241" s="307">
        <v>0</v>
      </c>
      <c r="E241" s="308" t="str">
        <f>IF(C241&gt;0,D241/C241-1,IF(C241&lt;0,-(D241/C241-1),""))</f>
        <v/>
      </c>
      <c r="F241" s="274" t="str">
        <f t="shared" si="12"/>
        <v>否</v>
      </c>
      <c r="G241" s="148" t="str">
        <f t="shared" si="13"/>
        <v>项</v>
      </c>
    </row>
    <row r="242" ht="37" customHeight="1" spans="1:7">
      <c r="A242" s="436" t="s">
        <v>505</v>
      </c>
      <c r="B242" s="305" t="s">
        <v>506</v>
      </c>
      <c r="C242" s="307"/>
      <c r="D242" s="307"/>
      <c r="E242" s="311" t="str">
        <f t="shared" ref="E242:E250" si="17">IF(C242&lt;&gt;0,D242/C242-1,"")</f>
        <v/>
      </c>
      <c r="F242" s="274" t="str">
        <f t="shared" si="12"/>
        <v>否</v>
      </c>
      <c r="G242" s="148" t="str">
        <f t="shared" si="13"/>
        <v>项</v>
      </c>
    </row>
    <row r="243" ht="37" customHeight="1" spans="1:7">
      <c r="A243" s="436" t="s">
        <v>507</v>
      </c>
      <c r="B243" s="305" t="s">
        <v>508</v>
      </c>
      <c r="C243" s="307"/>
      <c r="D243" s="307"/>
      <c r="E243" s="311" t="str">
        <f t="shared" si="17"/>
        <v/>
      </c>
      <c r="F243" s="274" t="str">
        <f t="shared" si="12"/>
        <v>否</v>
      </c>
      <c r="G243" s="148" t="str">
        <f t="shared" si="13"/>
        <v>项</v>
      </c>
    </row>
    <row r="244" ht="37" customHeight="1" spans="1:7">
      <c r="A244" s="436" t="s">
        <v>509</v>
      </c>
      <c r="B244" s="305" t="s">
        <v>157</v>
      </c>
      <c r="C244" s="307">
        <v>39</v>
      </c>
      <c r="D244" s="307">
        <v>38</v>
      </c>
      <c r="E244" s="311">
        <f t="shared" si="17"/>
        <v>-0.026</v>
      </c>
      <c r="F244" s="274" t="str">
        <f t="shared" si="12"/>
        <v>是</v>
      </c>
      <c r="G244" s="148" t="str">
        <f t="shared" si="13"/>
        <v>项</v>
      </c>
    </row>
    <row r="245" ht="37" customHeight="1" spans="1:7">
      <c r="A245" s="436" t="s">
        <v>510</v>
      </c>
      <c r="B245" s="305" t="s">
        <v>511</v>
      </c>
      <c r="C245" s="307">
        <v>172</v>
      </c>
      <c r="D245" s="307">
        <v>278</v>
      </c>
      <c r="E245" s="311">
        <f t="shared" si="17"/>
        <v>0.616</v>
      </c>
      <c r="F245" s="274" t="str">
        <f t="shared" si="12"/>
        <v>是</v>
      </c>
      <c r="G245" s="148" t="str">
        <f t="shared" si="13"/>
        <v>项</v>
      </c>
    </row>
    <row r="246" ht="37" customHeight="1" spans="1:7">
      <c r="A246" s="435" t="s">
        <v>512</v>
      </c>
      <c r="B246" s="301" t="s">
        <v>513</v>
      </c>
      <c r="C246" s="310">
        <f>SUBTOTAL(9,C247:C248)</f>
        <v>1230</v>
      </c>
      <c r="D246" s="310">
        <f>SUBTOTAL(9,D247:D248)</f>
        <v>508</v>
      </c>
      <c r="E246" s="311">
        <f t="shared" si="17"/>
        <v>-0.587</v>
      </c>
      <c r="F246" s="274" t="str">
        <f t="shared" si="12"/>
        <v>是</v>
      </c>
      <c r="G246" s="148" t="str">
        <f t="shared" si="13"/>
        <v>款</v>
      </c>
    </row>
    <row r="247" ht="37" customHeight="1" spans="1:7">
      <c r="A247" s="436" t="s">
        <v>514</v>
      </c>
      <c r="B247" s="305" t="s">
        <v>515</v>
      </c>
      <c r="C247" s="307"/>
      <c r="D247" s="307"/>
      <c r="E247" s="311" t="str">
        <f t="shared" si="17"/>
        <v/>
      </c>
      <c r="F247" s="274" t="str">
        <f t="shared" si="12"/>
        <v>否</v>
      </c>
      <c r="G247" s="148" t="str">
        <f t="shared" si="13"/>
        <v>项</v>
      </c>
    </row>
    <row r="248" ht="37" customHeight="1" spans="1:7">
      <c r="A248" s="436" t="s">
        <v>516</v>
      </c>
      <c r="B248" s="305" t="s">
        <v>517</v>
      </c>
      <c r="C248" s="307">
        <v>1230</v>
      </c>
      <c r="D248" s="307">
        <v>508</v>
      </c>
      <c r="E248" s="311">
        <f t="shared" si="17"/>
        <v>-0.587</v>
      </c>
      <c r="F248" s="274" t="str">
        <f t="shared" si="12"/>
        <v>是</v>
      </c>
      <c r="G248" s="148" t="str">
        <f t="shared" si="13"/>
        <v>项</v>
      </c>
    </row>
    <row r="249" ht="37" customHeight="1" spans="1:7">
      <c r="A249" s="439" t="s">
        <v>518</v>
      </c>
      <c r="B249" s="440" t="s">
        <v>519</v>
      </c>
      <c r="C249" s="441"/>
      <c r="D249" s="441"/>
      <c r="E249" s="311" t="str">
        <f t="shared" si="17"/>
        <v/>
      </c>
      <c r="F249" s="274" t="str">
        <f t="shared" si="12"/>
        <v>否</v>
      </c>
      <c r="G249" s="148" t="str">
        <f t="shared" si="13"/>
        <v>项</v>
      </c>
    </row>
    <row r="250" ht="37" customHeight="1" spans="1:7">
      <c r="A250" s="435" t="s">
        <v>71</v>
      </c>
      <c r="B250" s="301" t="s">
        <v>72</v>
      </c>
      <c r="C250" s="310"/>
      <c r="D250" s="310"/>
      <c r="E250" s="311" t="str">
        <f t="shared" si="17"/>
        <v/>
      </c>
      <c r="F250" s="274" t="str">
        <f t="shared" si="12"/>
        <v>是</v>
      </c>
      <c r="G250" s="148" t="str">
        <f t="shared" si="13"/>
        <v>类</v>
      </c>
    </row>
    <row r="251" ht="36" hidden="1" customHeight="1" spans="1:7">
      <c r="A251" s="435" t="s">
        <v>520</v>
      </c>
      <c r="B251" s="301" t="s">
        <v>521</v>
      </c>
      <c r="C251" s="310">
        <v>0</v>
      </c>
      <c r="D251" s="310">
        <v>0</v>
      </c>
      <c r="E251" s="311" t="str">
        <f>IF(C251&gt;0,D251/C251-1,IF(C251&lt;0,-(D251/C251-1),""))</f>
        <v/>
      </c>
      <c r="F251" s="274" t="str">
        <f t="shared" si="12"/>
        <v>否</v>
      </c>
      <c r="G251" s="148" t="str">
        <f t="shared" si="13"/>
        <v>款</v>
      </c>
    </row>
    <row r="252" ht="36" hidden="1" customHeight="1" spans="1:7">
      <c r="A252" s="435" t="s">
        <v>522</v>
      </c>
      <c r="B252" s="301" t="s">
        <v>523</v>
      </c>
      <c r="C252" s="310">
        <v>0</v>
      </c>
      <c r="D252" s="310">
        <v>0</v>
      </c>
      <c r="E252" s="311" t="str">
        <f>IF(C252&gt;0,D252/C252-1,IF(C252&lt;0,-(D252/C252-1),""))</f>
        <v/>
      </c>
      <c r="F252" s="274" t="str">
        <f t="shared" si="12"/>
        <v>否</v>
      </c>
      <c r="G252" s="148" t="str">
        <f t="shared" si="13"/>
        <v>款</v>
      </c>
    </row>
    <row r="253" ht="37" customHeight="1" spans="1:7">
      <c r="A253" s="435" t="s">
        <v>73</v>
      </c>
      <c r="B253" s="301" t="s">
        <v>74</v>
      </c>
      <c r="C253" s="310">
        <f>C260+C270</f>
        <v>450</v>
      </c>
      <c r="D253" s="310">
        <f>D260+D270</f>
        <v>333</v>
      </c>
      <c r="E253" s="311">
        <f>IF(C253&lt;&gt;0,D253/C253-1,"")</f>
        <v>-0.26</v>
      </c>
      <c r="F253" s="274" t="str">
        <f t="shared" si="12"/>
        <v>是</v>
      </c>
      <c r="G253" s="148" t="str">
        <f t="shared" si="13"/>
        <v>类</v>
      </c>
    </row>
    <row r="254" ht="36" hidden="1" customHeight="1" spans="1:7">
      <c r="A254" s="301" t="s">
        <v>524</v>
      </c>
      <c r="B254" s="301" t="s">
        <v>525</v>
      </c>
      <c r="C254" s="310">
        <f t="shared" ref="C254:C258" si="18">C255</f>
        <v>0</v>
      </c>
      <c r="D254" s="310">
        <f t="shared" ref="D254:D258" si="19">D255</f>
        <v>0</v>
      </c>
      <c r="E254" s="311" t="str">
        <f t="shared" ref="E254:E259" si="20">IF(C254&gt;0,D254/C254-1,IF(C254&lt;0,-(D254/C254-1),""))</f>
        <v/>
      </c>
      <c r="F254" s="274" t="str">
        <f t="shared" si="12"/>
        <v>否</v>
      </c>
      <c r="G254" s="148" t="str">
        <f t="shared" si="13"/>
        <v>款</v>
      </c>
    </row>
    <row r="255" ht="36" hidden="1" customHeight="1" spans="1:7">
      <c r="A255" s="305" t="s">
        <v>526</v>
      </c>
      <c r="B255" s="305" t="s">
        <v>527</v>
      </c>
      <c r="C255" s="307">
        <v>0</v>
      </c>
      <c r="D255" s="307">
        <v>0</v>
      </c>
      <c r="E255" s="308" t="str">
        <f t="shared" si="20"/>
        <v/>
      </c>
      <c r="F255" s="274" t="str">
        <f t="shared" si="12"/>
        <v>否</v>
      </c>
      <c r="G255" s="148" t="str">
        <f t="shared" si="13"/>
        <v>项</v>
      </c>
    </row>
    <row r="256" ht="36" hidden="1" customHeight="1" spans="1:7">
      <c r="A256" s="301" t="s">
        <v>528</v>
      </c>
      <c r="B256" s="301" t="s">
        <v>529</v>
      </c>
      <c r="C256" s="310">
        <f t="shared" si="18"/>
        <v>0</v>
      </c>
      <c r="D256" s="310">
        <f t="shared" si="19"/>
        <v>0</v>
      </c>
      <c r="E256" s="311" t="str">
        <f t="shared" si="20"/>
        <v/>
      </c>
      <c r="F256" s="274" t="str">
        <f t="shared" si="12"/>
        <v>否</v>
      </c>
      <c r="G256" s="148" t="str">
        <f t="shared" si="13"/>
        <v>款</v>
      </c>
    </row>
    <row r="257" ht="36" hidden="1" customHeight="1" spans="1:7">
      <c r="A257" s="305" t="s">
        <v>530</v>
      </c>
      <c r="B257" s="305" t="s">
        <v>531</v>
      </c>
      <c r="C257" s="307">
        <v>0</v>
      </c>
      <c r="D257" s="307">
        <v>0</v>
      </c>
      <c r="E257" s="308" t="str">
        <f t="shared" si="20"/>
        <v/>
      </c>
      <c r="F257" s="274" t="str">
        <f t="shared" si="12"/>
        <v>否</v>
      </c>
      <c r="G257" s="148" t="str">
        <f t="shared" si="13"/>
        <v>项</v>
      </c>
    </row>
    <row r="258" ht="36" hidden="1" customHeight="1" spans="1:7">
      <c r="A258" s="301" t="s">
        <v>532</v>
      </c>
      <c r="B258" s="301" t="s">
        <v>533</v>
      </c>
      <c r="C258" s="310">
        <f t="shared" si="18"/>
        <v>0</v>
      </c>
      <c r="D258" s="310">
        <f t="shared" si="19"/>
        <v>0</v>
      </c>
      <c r="E258" s="311" t="str">
        <f t="shared" si="20"/>
        <v/>
      </c>
      <c r="F258" s="274" t="str">
        <f t="shared" si="12"/>
        <v>否</v>
      </c>
      <c r="G258" s="148" t="str">
        <f t="shared" si="13"/>
        <v>款</v>
      </c>
    </row>
    <row r="259" ht="36" hidden="1" customHeight="1" spans="1:7">
      <c r="A259" s="305" t="s">
        <v>534</v>
      </c>
      <c r="B259" s="305" t="s">
        <v>535</v>
      </c>
      <c r="C259" s="307">
        <v>0</v>
      </c>
      <c r="D259" s="307">
        <v>0</v>
      </c>
      <c r="E259" s="308" t="str">
        <f t="shared" si="20"/>
        <v/>
      </c>
      <c r="F259" s="274" t="str">
        <f t="shared" si="12"/>
        <v>否</v>
      </c>
      <c r="G259" s="148" t="str">
        <f t="shared" si="13"/>
        <v>项</v>
      </c>
    </row>
    <row r="260" ht="37" customHeight="1" spans="1:7">
      <c r="A260" s="435" t="s">
        <v>536</v>
      </c>
      <c r="B260" s="301" t="s">
        <v>537</v>
      </c>
      <c r="C260" s="310">
        <f>SUBTOTAL(9,C261:C269)</f>
        <v>250</v>
      </c>
      <c r="D260" s="310">
        <f>SUBTOTAL(9,D261:D269)</f>
        <v>233</v>
      </c>
      <c r="E260" s="311">
        <f>IF(C260&lt;&gt;0,D260/C260-1,"")</f>
        <v>-0.068</v>
      </c>
      <c r="F260" s="274" t="str">
        <f t="shared" ref="F260:F323" si="21">IF(LEN(A260)=3,"是",IF(B260&lt;&gt;"",IF(SUM(C260:D260)&lt;&gt;0,"是","否"),"是"))</f>
        <v>是</v>
      </c>
      <c r="G260" s="148" t="str">
        <f t="shared" ref="G260:G323" si="22">IF(LEN(A260)=3,"类",IF(LEN(A260)=5,"款","项"))</f>
        <v>款</v>
      </c>
    </row>
    <row r="261" ht="37" customHeight="1" spans="1:7">
      <c r="A261" s="436" t="s">
        <v>538</v>
      </c>
      <c r="B261" s="305" t="s">
        <v>539</v>
      </c>
      <c r="C261" s="307">
        <v>33</v>
      </c>
      <c r="D261" s="307">
        <v>48</v>
      </c>
      <c r="E261" s="311">
        <f>IF(C261&lt;&gt;0,D261/C261-1,"")</f>
        <v>0.455</v>
      </c>
      <c r="F261" s="274" t="str">
        <f t="shared" si="21"/>
        <v>是</v>
      </c>
      <c r="G261" s="148" t="str">
        <f t="shared" si="22"/>
        <v>项</v>
      </c>
    </row>
    <row r="262" ht="36" hidden="1" customHeight="1" spans="1:7">
      <c r="A262" s="436" t="s">
        <v>540</v>
      </c>
      <c r="B262" s="305" t="s">
        <v>541</v>
      </c>
      <c r="C262" s="307">
        <v>0</v>
      </c>
      <c r="D262" s="307">
        <v>0</v>
      </c>
      <c r="E262" s="308" t="str">
        <f>IF(C262&gt;0,D262/C262-1,IF(C262&lt;0,-(D262/C262-1),""))</f>
        <v/>
      </c>
      <c r="F262" s="274" t="str">
        <f t="shared" si="21"/>
        <v>否</v>
      </c>
      <c r="G262" s="148" t="str">
        <f t="shared" si="22"/>
        <v>项</v>
      </c>
    </row>
    <row r="263" ht="37" customHeight="1" spans="1:7">
      <c r="A263" s="436" t="s">
        <v>542</v>
      </c>
      <c r="B263" s="305" t="s">
        <v>543</v>
      </c>
      <c r="C263" s="307">
        <v>103</v>
      </c>
      <c r="D263" s="307">
        <v>99</v>
      </c>
      <c r="E263" s="311">
        <f>IF(C263&lt;&gt;0,D263/C263-1,"")</f>
        <v>-0.039</v>
      </c>
      <c r="F263" s="274" t="str">
        <f t="shared" si="21"/>
        <v>是</v>
      </c>
      <c r="G263" s="148" t="str">
        <f t="shared" si="22"/>
        <v>项</v>
      </c>
    </row>
    <row r="264" ht="36" hidden="1" customHeight="1" spans="1:7">
      <c r="A264" s="436" t="s">
        <v>544</v>
      </c>
      <c r="B264" s="305" t="s">
        <v>545</v>
      </c>
      <c r="C264" s="307">
        <v>0</v>
      </c>
      <c r="D264" s="307">
        <v>0</v>
      </c>
      <c r="E264" s="308" t="str">
        <f>IF(C264&gt;0,D264/C264-1,IF(C264&lt;0,-(D264/C264-1),""))</f>
        <v/>
      </c>
      <c r="F264" s="274" t="str">
        <f t="shared" si="21"/>
        <v>否</v>
      </c>
      <c r="G264" s="148" t="str">
        <f t="shared" si="22"/>
        <v>项</v>
      </c>
    </row>
    <row r="265" ht="36" hidden="1" customHeight="1" spans="1:7">
      <c r="A265" s="436" t="s">
        <v>546</v>
      </c>
      <c r="B265" s="305" t="s">
        <v>547</v>
      </c>
      <c r="C265" s="307">
        <v>0</v>
      </c>
      <c r="D265" s="307">
        <v>0</v>
      </c>
      <c r="E265" s="308" t="str">
        <f>IF(C265&gt;0,D265/C265-1,IF(C265&lt;0,-(D265/C265-1),""))</f>
        <v/>
      </c>
      <c r="F265" s="274" t="str">
        <f t="shared" si="21"/>
        <v>否</v>
      </c>
      <c r="G265" s="148" t="str">
        <f t="shared" si="22"/>
        <v>项</v>
      </c>
    </row>
    <row r="266" ht="36" hidden="1" customHeight="1" spans="1:7">
      <c r="A266" s="436" t="s">
        <v>548</v>
      </c>
      <c r="B266" s="305" t="s">
        <v>549</v>
      </c>
      <c r="C266" s="307">
        <v>0</v>
      </c>
      <c r="D266" s="307">
        <v>0</v>
      </c>
      <c r="E266" s="308" t="str">
        <f>IF(C266&gt;0,D266/C266-1,IF(C266&lt;0,-(D266/C266-1),""))</f>
        <v/>
      </c>
      <c r="F266" s="274" t="str">
        <f t="shared" si="21"/>
        <v>否</v>
      </c>
      <c r="G266" s="148" t="str">
        <f t="shared" si="22"/>
        <v>项</v>
      </c>
    </row>
    <row r="267" ht="37" customHeight="1" spans="1:7">
      <c r="A267" s="436" t="s">
        <v>550</v>
      </c>
      <c r="B267" s="305" t="s">
        <v>551</v>
      </c>
      <c r="C267" s="307">
        <v>114</v>
      </c>
      <c r="D267" s="307">
        <v>86</v>
      </c>
      <c r="E267" s="311">
        <f>IF(C267&lt;&gt;0,D267/C267-1,"")</f>
        <v>-0.246</v>
      </c>
      <c r="F267" s="274" t="str">
        <f t="shared" si="21"/>
        <v>是</v>
      </c>
      <c r="G267" s="148" t="str">
        <f t="shared" si="22"/>
        <v>项</v>
      </c>
    </row>
    <row r="268" ht="36" hidden="1" customHeight="1" spans="1:7">
      <c r="A268" s="436" t="s">
        <v>552</v>
      </c>
      <c r="B268" s="305" t="s">
        <v>553</v>
      </c>
      <c r="C268" s="307">
        <v>0</v>
      </c>
      <c r="D268" s="307">
        <v>0</v>
      </c>
      <c r="E268" s="308" t="str">
        <f>IF(C268&gt;0,D268/C268-1,IF(C268&lt;0,-(D268/C268-1),""))</f>
        <v/>
      </c>
      <c r="F268" s="274" t="str">
        <f t="shared" si="21"/>
        <v>否</v>
      </c>
      <c r="G268" s="148" t="str">
        <f t="shared" si="22"/>
        <v>项</v>
      </c>
    </row>
    <row r="269" ht="37" customHeight="1" spans="1:7">
      <c r="A269" s="436" t="s">
        <v>554</v>
      </c>
      <c r="B269" s="305" t="s">
        <v>555</v>
      </c>
      <c r="C269" s="307"/>
      <c r="D269" s="307"/>
      <c r="E269" s="311" t="str">
        <f t="shared" ref="E269:E279" si="23">IF(C269&lt;&gt;0,D269/C269-1,"")</f>
        <v/>
      </c>
      <c r="F269" s="274" t="str">
        <f t="shared" si="21"/>
        <v>否</v>
      </c>
      <c r="G269" s="148" t="str">
        <f t="shared" si="22"/>
        <v>项</v>
      </c>
    </row>
    <row r="270" ht="37" customHeight="1" spans="1:7">
      <c r="A270" s="435" t="s">
        <v>556</v>
      </c>
      <c r="B270" s="301" t="s">
        <v>557</v>
      </c>
      <c r="C270" s="310">
        <f>SUBTOTAL(9,C271)</f>
        <v>200</v>
      </c>
      <c r="D270" s="310">
        <f>SUBTOTAL(9,D271)</f>
        <v>100</v>
      </c>
      <c r="E270" s="311">
        <f t="shared" si="23"/>
        <v>-0.5</v>
      </c>
      <c r="F270" s="274" t="str">
        <f t="shared" si="21"/>
        <v>是</v>
      </c>
      <c r="G270" s="148" t="str">
        <f t="shared" si="22"/>
        <v>款</v>
      </c>
    </row>
    <row r="271" ht="37" customHeight="1" spans="1:7">
      <c r="A271" s="305" t="s">
        <v>558</v>
      </c>
      <c r="B271" s="305" t="s">
        <v>559</v>
      </c>
      <c r="C271" s="307">
        <v>200</v>
      </c>
      <c r="D271" s="307">
        <v>100</v>
      </c>
      <c r="E271" s="311">
        <f t="shared" si="23"/>
        <v>-0.5</v>
      </c>
      <c r="F271" s="274" t="str">
        <f t="shared" si="21"/>
        <v>是</v>
      </c>
      <c r="G271" s="148" t="str">
        <f t="shared" si="22"/>
        <v>项</v>
      </c>
    </row>
    <row r="272" ht="37" customHeight="1" spans="1:7">
      <c r="A272" s="439" t="s">
        <v>560</v>
      </c>
      <c r="B272" s="440" t="s">
        <v>519</v>
      </c>
      <c r="C272" s="441"/>
      <c r="D272" s="441"/>
      <c r="E272" s="311" t="str">
        <f t="shared" si="23"/>
        <v/>
      </c>
      <c r="F272" s="274" t="str">
        <f t="shared" si="21"/>
        <v>否</v>
      </c>
      <c r="G272" s="148" t="str">
        <f t="shared" si="22"/>
        <v>项</v>
      </c>
    </row>
    <row r="273" ht="37" customHeight="1" spans="1:7">
      <c r="A273" s="435" t="s">
        <v>75</v>
      </c>
      <c r="B273" s="301" t="s">
        <v>76</v>
      </c>
      <c r="C273" s="310">
        <f>C274+C277+C312+C348+C362</f>
        <v>23431</v>
      </c>
      <c r="D273" s="310">
        <f>D274+D277+D295+D303+D312+D348+D362</f>
        <v>21721</v>
      </c>
      <c r="E273" s="311">
        <f t="shared" si="23"/>
        <v>-0.073</v>
      </c>
      <c r="F273" s="274" t="str">
        <f t="shared" si="21"/>
        <v>是</v>
      </c>
      <c r="G273" s="148" t="str">
        <f t="shared" si="22"/>
        <v>类</v>
      </c>
    </row>
    <row r="274" ht="37" customHeight="1" spans="1:7">
      <c r="A274" s="435" t="s">
        <v>561</v>
      </c>
      <c r="B274" s="301" t="s">
        <v>562</v>
      </c>
      <c r="C274" s="310">
        <f>SUBTOTAL(9,C275:C276)</f>
        <v>28</v>
      </c>
      <c r="D274" s="310">
        <f>SUBTOTAL(9,D275:D276)</f>
        <v>0</v>
      </c>
      <c r="E274" s="311">
        <f t="shared" si="23"/>
        <v>-1</v>
      </c>
      <c r="F274" s="274" t="str">
        <f t="shared" si="21"/>
        <v>是</v>
      </c>
      <c r="G274" s="148" t="str">
        <f t="shared" si="22"/>
        <v>款</v>
      </c>
    </row>
    <row r="275" ht="37" customHeight="1" spans="1:7">
      <c r="A275" s="436" t="s">
        <v>563</v>
      </c>
      <c r="B275" s="305" t="s">
        <v>564</v>
      </c>
      <c r="C275" s="307">
        <v>28</v>
      </c>
      <c r="D275" s="307"/>
      <c r="E275" s="311">
        <f t="shared" si="23"/>
        <v>-1</v>
      </c>
      <c r="F275" s="274" t="str">
        <f t="shared" si="21"/>
        <v>是</v>
      </c>
      <c r="G275" s="148" t="str">
        <f t="shared" si="22"/>
        <v>项</v>
      </c>
    </row>
    <row r="276" ht="37" customHeight="1" spans="1:7">
      <c r="A276" s="436" t="s">
        <v>565</v>
      </c>
      <c r="B276" s="305" t="s">
        <v>566</v>
      </c>
      <c r="C276" s="307"/>
      <c r="D276" s="307"/>
      <c r="E276" s="311" t="str">
        <f t="shared" si="23"/>
        <v/>
      </c>
      <c r="F276" s="274" t="str">
        <f t="shared" si="21"/>
        <v>否</v>
      </c>
      <c r="G276" s="148" t="str">
        <f t="shared" si="22"/>
        <v>项</v>
      </c>
    </row>
    <row r="277" ht="37" customHeight="1" spans="1:7">
      <c r="A277" s="435" t="s">
        <v>567</v>
      </c>
      <c r="B277" s="301" t="s">
        <v>568</v>
      </c>
      <c r="C277" s="310">
        <f>SUBTOTAL(9,C278:C287)</f>
        <v>21849</v>
      </c>
      <c r="D277" s="310">
        <f>SUBTOTAL(9,D278:D287)</f>
        <v>20182</v>
      </c>
      <c r="E277" s="311">
        <f t="shared" si="23"/>
        <v>-0.076</v>
      </c>
      <c r="F277" s="274" t="str">
        <f t="shared" si="21"/>
        <v>是</v>
      </c>
      <c r="G277" s="148" t="str">
        <f t="shared" si="22"/>
        <v>款</v>
      </c>
    </row>
    <row r="278" ht="37" customHeight="1" spans="1:7">
      <c r="A278" s="436" t="s">
        <v>569</v>
      </c>
      <c r="B278" s="305" t="s">
        <v>139</v>
      </c>
      <c r="C278" s="307">
        <v>15510</v>
      </c>
      <c r="D278" s="307">
        <v>15802</v>
      </c>
      <c r="E278" s="311">
        <f t="shared" si="23"/>
        <v>0.019</v>
      </c>
      <c r="F278" s="274" t="str">
        <f t="shared" si="21"/>
        <v>是</v>
      </c>
      <c r="G278" s="148" t="str">
        <f t="shared" si="22"/>
        <v>项</v>
      </c>
    </row>
    <row r="279" ht="37" customHeight="1" spans="1:7">
      <c r="A279" s="436" t="s">
        <v>570</v>
      </c>
      <c r="B279" s="305" t="s">
        <v>141</v>
      </c>
      <c r="C279" s="307">
        <v>794</v>
      </c>
      <c r="D279" s="307">
        <v>70</v>
      </c>
      <c r="E279" s="311">
        <f t="shared" si="23"/>
        <v>-0.912</v>
      </c>
      <c r="F279" s="274" t="str">
        <f t="shared" si="21"/>
        <v>是</v>
      </c>
      <c r="G279" s="148" t="str">
        <f t="shared" si="22"/>
        <v>项</v>
      </c>
    </row>
    <row r="280" ht="36" hidden="1" customHeight="1" spans="1:7">
      <c r="A280" s="436" t="s">
        <v>571</v>
      </c>
      <c r="B280" s="305" t="s">
        <v>143</v>
      </c>
      <c r="C280" s="307">
        <v>0</v>
      </c>
      <c r="D280" s="307">
        <v>0</v>
      </c>
      <c r="E280" s="308" t="str">
        <f>IF(C280&gt;0,D280/C280-1,IF(C280&lt;0,-(D280/C280-1),""))</f>
        <v/>
      </c>
      <c r="F280" s="274" t="str">
        <f t="shared" si="21"/>
        <v>否</v>
      </c>
      <c r="G280" s="148" t="str">
        <f t="shared" si="22"/>
        <v>项</v>
      </c>
    </row>
    <row r="281" ht="37" customHeight="1" spans="1:7">
      <c r="A281" s="436" t="s">
        <v>572</v>
      </c>
      <c r="B281" s="305" t="s">
        <v>240</v>
      </c>
      <c r="C281" s="307">
        <v>718</v>
      </c>
      <c r="D281" s="307">
        <v>602</v>
      </c>
      <c r="E281" s="311">
        <f t="shared" ref="E281:E289" si="24">IF(C281&lt;&gt;0,D281/C281-1,"")</f>
        <v>-0.162</v>
      </c>
      <c r="F281" s="274" t="str">
        <f t="shared" si="21"/>
        <v>是</v>
      </c>
      <c r="G281" s="148" t="str">
        <f t="shared" si="22"/>
        <v>项</v>
      </c>
    </row>
    <row r="282" ht="37" customHeight="1" spans="1:7">
      <c r="A282" s="436" t="s">
        <v>573</v>
      </c>
      <c r="B282" s="305" t="s">
        <v>574</v>
      </c>
      <c r="C282" s="307">
        <v>964</v>
      </c>
      <c r="D282" s="307">
        <v>1710</v>
      </c>
      <c r="E282" s="311">
        <f t="shared" si="24"/>
        <v>0.774</v>
      </c>
      <c r="F282" s="274" t="str">
        <f t="shared" si="21"/>
        <v>是</v>
      </c>
      <c r="G282" s="148" t="str">
        <f t="shared" si="22"/>
        <v>项</v>
      </c>
    </row>
    <row r="283" ht="37" customHeight="1" spans="1:7">
      <c r="A283" s="436" t="s">
        <v>575</v>
      </c>
      <c r="B283" s="305" t="s">
        <v>576</v>
      </c>
      <c r="C283" s="307"/>
      <c r="D283" s="307"/>
      <c r="E283" s="311" t="str">
        <f t="shared" si="24"/>
        <v/>
      </c>
      <c r="F283" s="274" t="str">
        <f t="shared" si="21"/>
        <v>否</v>
      </c>
      <c r="G283" s="148" t="str">
        <f t="shared" si="22"/>
        <v>项</v>
      </c>
    </row>
    <row r="284" ht="37" customHeight="1" spans="1:7">
      <c r="A284" s="436" t="s">
        <v>577</v>
      </c>
      <c r="B284" s="305" t="s">
        <v>578</v>
      </c>
      <c r="C284" s="307"/>
      <c r="D284" s="307"/>
      <c r="E284" s="311" t="str">
        <f t="shared" si="24"/>
        <v/>
      </c>
      <c r="F284" s="274" t="str">
        <f t="shared" si="21"/>
        <v>否</v>
      </c>
      <c r="G284" s="148" t="str">
        <f t="shared" si="22"/>
        <v>项</v>
      </c>
    </row>
    <row r="285" ht="37" customHeight="1" spans="1:7">
      <c r="A285" s="436" t="s">
        <v>579</v>
      </c>
      <c r="B285" s="305" t="s">
        <v>580</v>
      </c>
      <c r="C285" s="307"/>
      <c r="D285" s="307"/>
      <c r="E285" s="311" t="str">
        <f t="shared" si="24"/>
        <v/>
      </c>
      <c r="F285" s="274" t="str">
        <f t="shared" si="21"/>
        <v>否</v>
      </c>
      <c r="G285" s="148" t="str">
        <f t="shared" si="22"/>
        <v>项</v>
      </c>
    </row>
    <row r="286" ht="37" customHeight="1" spans="1:7">
      <c r="A286" s="436" t="s">
        <v>581</v>
      </c>
      <c r="B286" s="305" t="s">
        <v>157</v>
      </c>
      <c r="C286" s="307"/>
      <c r="D286" s="307"/>
      <c r="E286" s="311" t="str">
        <f t="shared" si="24"/>
        <v/>
      </c>
      <c r="F286" s="274" t="str">
        <f t="shared" si="21"/>
        <v>否</v>
      </c>
      <c r="G286" s="148" t="str">
        <f t="shared" si="22"/>
        <v>项</v>
      </c>
    </row>
    <row r="287" ht="37" customHeight="1" spans="1:7">
      <c r="A287" s="436" t="s">
        <v>582</v>
      </c>
      <c r="B287" s="305" t="s">
        <v>583</v>
      </c>
      <c r="C287" s="307">
        <v>3863</v>
      </c>
      <c r="D287" s="307">
        <v>1998</v>
      </c>
      <c r="E287" s="311">
        <f t="shared" si="24"/>
        <v>-0.483</v>
      </c>
      <c r="F287" s="274" t="str">
        <f t="shared" si="21"/>
        <v>是</v>
      </c>
      <c r="G287" s="148" t="str">
        <f t="shared" si="22"/>
        <v>项</v>
      </c>
    </row>
    <row r="288" ht="37" customHeight="1" spans="1:7">
      <c r="A288" s="435" t="s">
        <v>584</v>
      </c>
      <c r="B288" s="301" t="s">
        <v>585</v>
      </c>
      <c r="C288" s="310"/>
      <c r="D288" s="310"/>
      <c r="E288" s="311" t="str">
        <f t="shared" si="24"/>
        <v/>
      </c>
      <c r="F288" s="274" t="str">
        <f t="shared" si="21"/>
        <v>否</v>
      </c>
      <c r="G288" s="148" t="str">
        <f t="shared" si="22"/>
        <v>款</v>
      </c>
    </row>
    <row r="289" ht="37" customHeight="1" spans="1:7">
      <c r="A289" s="436" t="s">
        <v>586</v>
      </c>
      <c r="B289" s="305" t="s">
        <v>139</v>
      </c>
      <c r="C289" s="307"/>
      <c r="D289" s="307"/>
      <c r="E289" s="311" t="str">
        <f t="shared" si="24"/>
        <v/>
      </c>
      <c r="F289" s="274" t="str">
        <f t="shared" si="21"/>
        <v>否</v>
      </c>
      <c r="G289" s="148" t="str">
        <f t="shared" si="22"/>
        <v>项</v>
      </c>
    </row>
    <row r="290" ht="36" hidden="1" customHeight="1" spans="1:7">
      <c r="A290" s="436" t="s">
        <v>587</v>
      </c>
      <c r="B290" s="305" t="s">
        <v>141</v>
      </c>
      <c r="C290" s="307">
        <v>0</v>
      </c>
      <c r="D290" s="307">
        <v>0</v>
      </c>
      <c r="E290" s="308" t="str">
        <f>IF(C290&gt;0,D290/C290-1,IF(C290&lt;0,-(D290/C290-1),""))</f>
        <v/>
      </c>
      <c r="F290" s="274" t="str">
        <f t="shared" si="21"/>
        <v>否</v>
      </c>
      <c r="G290" s="148" t="str">
        <f t="shared" si="22"/>
        <v>项</v>
      </c>
    </row>
    <row r="291" ht="36" hidden="1" customHeight="1" spans="1:7">
      <c r="A291" s="436" t="s">
        <v>588</v>
      </c>
      <c r="B291" s="305" t="s">
        <v>143</v>
      </c>
      <c r="C291" s="307">
        <v>0</v>
      </c>
      <c r="D291" s="307">
        <v>0</v>
      </c>
      <c r="E291" s="308" t="str">
        <f>IF(C291&gt;0,D291/C291-1,IF(C291&lt;0,-(D291/C291-1),""))</f>
        <v/>
      </c>
      <c r="F291" s="274" t="str">
        <f t="shared" si="21"/>
        <v>否</v>
      </c>
      <c r="G291" s="148" t="str">
        <f t="shared" si="22"/>
        <v>项</v>
      </c>
    </row>
    <row r="292" ht="37" customHeight="1" spans="1:7">
      <c r="A292" s="436" t="s">
        <v>589</v>
      </c>
      <c r="B292" s="305" t="s">
        <v>590</v>
      </c>
      <c r="C292" s="307"/>
      <c r="D292" s="307"/>
      <c r="E292" s="311" t="str">
        <f t="shared" ref="E292:E305" si="25">IF(C292&lt;&gt;0,D292/C292-1,"")</f>
        <v/>
      </c>
      <c r="F292" s="274" t="str">
        <f t="shared" si="21"/>
        <v>否</v>
      </c>
      <c r="G292" s="148" t="str">
        <f t="shared" si="22"/>
        <v>项</v>
      </c>
    </row>
    <row r="293" ht="37" customHeight="1" spans="1:7">
      <c r="A293" s="436" t="s">
        <v>591</v>
      </c>
      <c r="B293" s="305" t="s">
        <v>157</v>
      </c>
      <c r="C293" s="307"/>
      <c r="D293" s="307"/>
      <c r="E293" s="311" t="str">
        <f t="shared" si="25"/>
        <v/>
      </c>
      <c r="F293" s="274" t="str">
        <f t="shared" si="21"/>
        <v>否</v>
      </c>
      <c r="G293" s="148" t="str">
        <f t="shared" si="22"/>
        <v>项</v>
      </c>
    </row>
    <row r="294" ht="37" customHeight="1" spans="1:7">
      <c r="A294" s="436" t="s">
        <v>592</v>
      </c>
      <c r="B294" s="305" t="s">
        <v>593</v>
      </c>
      <c r="C294" s="307"/>
      <c r="D294" s="307"/>
      <c r="E294" s="311" t="str">
        <f t="shared" si="25"/>
        <v/>
      </c>
      <c r="F294" s="274" t="str">
        <f t="shared" si="21"/>
        <v>否</v>
      </c>
      <c r="G294" s="148" t="str">
        <f t="shared" si="22"/>
        <v>项</v>
      </c>
    </row>
    <row r="295" ht="37" customHeight="1" spans="1:7">
      <c r="A295" s="435" t="s">
        <v>594</v>
      </c>
      <c r="B295" s="301" t="s">
        <v>595</v>
      </c>
      <c r="C295" s="310"/>
      <c r="D295" s="310">
        <f>SUBTOTAL(9,D296:D302)</f>
        <v>118</v>
      </c>
      <c r="E295" s="311" t="str">
        <f t="shared" si="25"/>
        <v/>
      </c>
      <c r="F295" s="274" t="str">
        <f t="shared" si="21"/>
        <v>是</v>
      </c>
      <c r="G295" s="148" t="str">
        <f t="shared" si="22"/>
        <v>款</v>
      </c>
    </row>
    <row r="296" ht="37" customHeight="1" spans="1:7">
      <c r="A296" s="436" t="s">
        <v>596</v>
      </c>
      <c r="B296" s="305" t="s">
        <v>139</v>
      </c>
      <c r="C296" s="307"/>
      <c r="D296" s="307">
        <v>108</v>
      </c>
      <c r="E296" s="311" t="str">
        <f t="shared" si="25"/>
        <v/>
      </c>
      <c r="F296" s="274" t="str">
        <f t="shared" si="21"/>
        <v>是</v>
      </c>
      <c r="G296" s="148" t="str">
        <f t="shared" si="22"/>
        <v>项</v>
      </c>
    </row>
    <row r="297" ht="37" customHeight="1" spans="1:7">
      <c r="A297" s="436" t="s">
        <v>597</v>
      </c>
      <c r="B297" s="305" t="s">
        <v>141</v>
      </c>
      <c r="C297" s="307"/>
      <c r="D297" s="307"/>
      <c r="E297" s="311" t="str">
        <f t="shared" si="25"/>
        <v/>
      </c>
      <c r="F297" s="274" t="str">
        <f t="shared" si="21"/>
        <v>否</v>
      </c>
      <c r="G297" s="148" t="str">
        <f t="shared" si="22"/>
        <v>项</v>
      </c>
    </row>
    <row r="298" ht="37" customHeight="1" spans="1:7">
      <c r="A298" s="436" t="s">
        <v>598</v>
      </c>
      <c r="B298" s="305" t="s">
        <v>143</v>
      </c>
      <c r="C298" s="307"/>
      <c r="D298" s="307"/>
      <c r="E298" s="311" t="str">
        <f t="shared" si="25"/>
        <v/>
      </c>
      <c r="F298" s="274" t="str">
        <f t="shared" si="21"/>
        <v>否</v>
      </c>
      <c r="G298" s="148" t="str">
        <f t="shared" si="22"/>
        <v>项</v>
      </c>
    </row>
    <row r="299" ht="37" customHeight="1" spans="1:7">
      <c r="A299" s="436" t="s">
        <v>599</v>
      </c>
      <c r="B299" s="305" t="s">
        <v>600</v>
      </c>
      <c r="C299" s="307"/>
      <c r="D299" s="307"/>
      <c r="E299" s="311" t="str">
        <f t="shared" si="25"/>
        <v/>
      </c>
      <c r="F299" s="274" t="str">
        <f t="shared" si="21"/>
        <v>否</v>
      </c>
      <c r="G299" s="148" t="str">
        <f t="shared" si="22"/>
        <v>项</v>
      </c>
    </row>
    <row r="300" ht="37" customHeight="1" spans="1:7">
      <c r="A300" s="436" t="s">
        <v>601</v>
      </c>
      <c r="B300" s="305" t="s">
        <v>602</v>
      </c>
      <c r="C300" s="307"/>
      <c r="D300" s="307"/>
      <c r="E300" s="311" t="str">
        <f t="shared" si="25"/>
        <v/>
      </c>
      <c r="F300" s="274" t="str">
        <f t="shared" si="21"/>
        <v>否</v>
      </c>
      <c r="G300" s="148" t="str">
        <f t="shared" si="22"/>
        <v>项</v>
      </c>
    </row>
    <row r="301" ht="37" customHeight="1" spans="1:7">
      <c r="A301" s="436" t="s">
        <v>603</v>
      </c>
      <c r="B301" s="305" t="s">
        <v>157</v>
      </c>
      <c r="C301" s="307"/>
      <c r="D301" s="307"/>
      <c r="E301" s="311" t="str">
        <f t="shared" si="25"/>
        <v/>
      </c>
      <c r="F301" s="274" t="str">
        <f t="shared" si="21"/>
        <v>否</v>
      </c>
      <c r="G301" s="148" t="str">
        <f t="shared" si="22"/>
        <v>项</v>
      </c>
    </row>
    <row r="302" ht="37" customHeight="1" spans="1:7">
      <c r="A302" s="436" t="s">
        <v>604</v>
      </c>
      <c r="B302" s="305" t="s">
        <v>605</v>
      </c>
      <c r="C302" s="307"/>
      <c r="D302" s="307">
        <v>10</v>
      </c>
      <c r="E302" s="311" t="str">
        <f t="shared" si="25"/>
        <v/>
      </c>
      <c r="F302" s="274" t="str">
        <f t="shared" si="21"/>
        <v>是</v>
      </c>
      <c r="G302" s="148" t="str">
        <f t="shared" si="22"/>
        <v>项</v>
      </c>
    </row>
    <row r="303" ht="37" customHeight="1" spans="1:7">
      <c r="A303" s="435" t="s">
        <v>606</v>
      </c>
      <c r="B303" s="301" t="s">
        <v>607</v>
      </c>
      <c r="C303" s="310"/>
      <c r="D303" s="310">
        <f>SUBTOTAL(9,D304:D311)</f>
        <v>289</v>
      </c>
      <c r="E303" s="311" t="str">
        <f t="shared" si="25"/>
        <v/>
      </c>
      <c r="F303" s="274" t="str">
        <f t="shared" si="21"/>
        <v>是</v>
      </c>
      <c r="G303" s="148" t="str">
        <f t="shared" si="22"/>
        <v>款</v>
      </c>
    </row>
    <row r="304" ht="37" customHeight="1" spans="1:7">
      <c r="A304" s="436" t="s">
        <v>608</v>
      </c>
      <c r="B304" s="305" t="s">
        <v>139</v>
      </c>
      <c r="C304" s="307"/>
      <c r="D304" s="307">
        <v>269</v>
      </c>
      <c r="E304" s="311" t="str">
        <f t="shared" si="25"/>
        <v/>
      </c>
      <c r="F304" s="274" t="str">
        <f t="shared" si="21"/>
        <v>是</v>
      </c>
      <c r="G304" s="148" t="str">
        <f t="shared" si="22"/>
        <v>项</v>
      </c>
    </row>
    <row r="305" ht="37" customHeight="1" spans="1:7">
      <c r="A305" s="436" t="s">
        <v>609</v>
      </c>
      <c r="B305" s="305" t="s">
        <v>141</v>
      </c>
      <c r="C305" s="307"/>
      <c r="D305" s="307"/>
      <c r="E305" s="311" t="str">
        <f t="shared" si="25"/>
        <v/>
      </c>
      <c r="F305" s="274" t="str">
        <f t="shared" si="21"/>
        <v>否</v>
      </c>
      <c r="G305" s="148" t="str">
        <f t="shared" si="22"/>
        <v>项</v>
      </c>
    </row>
    <row r="306" ht="36" hidden="1" customHeight="1" spans="1:7">
      <c r="A306" s="436" t="s">
        <v>610</v>
      </c>
      <c r="B306" s="305" t="s">
        <v>143</v>
      </c>
      <c r="C306" s="307">
        <v>0</v>
      </c>
      <c r="D306" s="307">
        <v>0</v>
      </c>
      <c r="E306" s="308" t="str">
        <f>IF(C306&gt;0,D306/C306-1,IF(C306&lt;0,-(D306/C306-1),""))</f>
        <v/>
      </c>
      <c r="F306" s="274" t="str">
        <f t="shared" si="21"/>
        <v>否</v>
      </c>
      <c r="G306" s="148" t="str">
        <f t="shared" si="22"/>
        <v>项</v>
      </c>
    </row>
    <row r="307" ht="37" customHeight="1" spans="1:7">
      <c r="A307" s="436" t="s">
        <v>611</v>
      </c>
      <c r="B307" s="305" t="s">
        <v>612</v>
      </c>
      <c r="C307" s="307"/>
      <c r="D307" s="307"/>
      <c r="E307" s="311" t="str">
        <f t="shared" ref="E307:E313" si="26">IF(C307&lt;&gt;0,D307/C307-1,"")</f>
        <v/>
      </c>
      <c r="F307" s="274" t="str">
        <f t="shared" si="21"/>
        <v>否</v>
      </c>
      <c r="G307" s="148" t="str">
        <f t="shared" si="22"/>
        <v>项</v>
      </c>
    </row>
    <row r="308" ht="37" customHeight="1" spans="1:7">
      <c r="A308" s="436" t="s">
        <v>613</v>
      </c>
      <c r="B308" s="305" t="s">
        <v>614</v>
      </c>
      <c r="C308" s="307"/>
      <c r="D308" s="307"/>
      <c r="E308" s="311" t="str">
        <f t="shared" si="26"/>
        <v/>
      </c>
      <c r="F308" s="274" t="str">
        <f t="shared" si="21"/>
        <v>否</v>
      </c>
      <c r="G308" s="148" t="str">
        <f t="shared" si="22"/>
        <v>项</v>
      </c>
    </row>
    <row r="309" ht="37" customHeight="1" spans="1:7">
      <c r="A309" s="436" t="s">
        <v>615</v>
      </c>
      <c r="B309" s="305" t="s">
        <v>616</v>
      </c>
      <c r="C309" s="307"/>
      <c r="D309" s="307"/>
      <c r="E309" s="311" t="str">
        <f t="shared" si="26"/>
        <v/>
      </c>
      <c r="F309" s="274" t="str">
        <f t="shared" si="21"/>
        <v>否</v>
      </c>
      <c r="G309" s="148" t="str">
        <f t="shared" si="22"/>
        <v>项</v>
      </c>
    </row>
    <row r="310" ht="37" customHeight="1" spans="1:7">
      <c r="A310" s="436" t="s">
        <v>617</v>
      </c>
      <c r="B310" s="305" t="s">
        <v>157</v>
      </c>
      <c r="C310" s="307"/>
      <c r="D310" s="307"/>
      <c r="E310" s="311" t="str">
        <f t="shared" si="26"/>
        <v/>
      </c>
      <c r="F310" s="274" t="str">
        <f t="shared" si="21"/>
        <v>否</v>
      </c>
      <c r="G310" s="148" t="str">
        <f t="shared" si="22"/>
        <v>项</v>
      </c>
    </row>
    <row r="311" ht="37" customHeight="1" spans="1:7">
      <c r="A311" s="436" t="s">
        <v>618</v>
      </c>
      <c r="B311" s="305" t="s">
        <v>619</v>
      </c>
      <c r="C311" s="307"/>
      <c r="D311" s="307">
        <v>20</v>
      </c>
      <c r="E311" s="311" t="str">
        <f t="shared" si="26"/>
        <v/>
      </c>
      <c r="F311" s="274" t="str">
        <f t="shared" si="21"/>
        <v>是</v>
      </c>
      <c r="G311" s="148" t="str">
        <f t="shared" si="22"/>
        <v>项</v>
      </c>
    </row>
    <row r="312" ht="37" customHeight="1" spans="1:7">
      <c r="A312" s="435" t="s">
        <v>620</v>
      </c>
      <c r="B312" s="301" t="s">
        <v>621</v>
      </c>
      <c r="C312" s="310">
        <f>SUBTOTAL(9,C313:C327)</f>
        <v>1538</v>
      </c>
      <c r="D312" s="310">
        <f>SUBTOTAL(9,D313:D327)</f>
        <v>1130</v>
      </c>
      <c r="E312" s="311">
        <f t="shared" si="26"/>
        <v>-0.265</v>
      </c>
      <c r="F312" s="274" t="str">
        <f t="shared" si="21"/>
        <v>是</v>
      </c>
      <c r="G312" s="148" t="str">
        <f t="shared" si="22"/>
        <v>款</v>
      </c>
    </row>
    <row r="313" ht="37" customHeight="1" spans="1:7">
      <c r="A313" s="436" t="s">
        <v>622</v>
      </c>
      <c r="B313" s="305" t="s">
        <v>139</v>
      </c>
      <c r="C313" s="307">
        <v>885</v>
      </c>
      <c r="D313" s="307">
        <v>892</v>
      </c>
      <c r="E313" s="311">
        <f t="shared" si="26"/>
        <v>0.008</v>
      </c>
      <c r="F313" s="274" t="str">
        <f t="shared" si="21"/>
        <v>是</v>
      </c>
      <c r="G313" s="148" t="str">
        <f t="shared" si="22"/>
        <v>项</v>
      </c>
    </row>
    <row r="314" ht="36" hidden="1" customHeight="1" spans="1:7">
      <c r="A314" s="436" t="s">
        <v>623</v>
      </c>
      <c r="B314" s="305" t="s">
        <v>141</v>
      </c>
      <c r="C314" s="307">
        <v>0</v>
      </c>
      <c r="D314" s="307">
        <v>0</v>
      </c>
      <c r="E314" s="308" t="str">
        <f>IF(C314&gt;0,D314/C314-1,IF(C314&lt;0,-(D314/C314-1),""))</f>
        <v/>
      </c>
      <c r="F314" s="274" t="str">
        <f t="shared" si="21"/>
        <v>否</v>
      </c>
      <c r="G314" s="148" t="str">
        <f t="shared" si="22"/>
        <v>项</v>
      </c>
    </row>
    <row r="315" ht="36" hidden="1" customHeight="1" spans="1:7">
      <c r="A315" s="436" t="s">
        <v>624</v>
      </c>
      <c r="B315" s="305" t="s">
        <v>143</v>
      </c>
      <c r="C315" s="307">
        <v>0</v>
      </c>
      <c r="D315" s="307">
        <v>0</v>
      </c>
      <c r="E315" s="308" t="str">
        <f>IF(C315&gt;0,D315/C315-1,IF(C315&lt;0,-(D315/C315-1),""))</f>
        <v/>
      </c>
      <c r="F315" s="274" t="str">
        <f t="shared" si="21"/>
        <v>否</v>
      </c>
      <c r="G315" s="148" t="str">
        <f t="shared" si="22"/>
        <v>项</v>
      </c>
    </row>
    <row r="316" ht="37" customHeight="1" spans="1:7">
      <c r="A316" s="436" t="s">
        <v>625</v>
      </c>
      <c r="B316" s="305" t="s">
        <v>626</v>
      </c>
      <c r="C316" s="307">
        <v>62</v>
      </c>
      <c r="D316" s="307">
        <v>63</v>
      </c>
      <c r="E316" s="311">
        <f t="shared" ref="E316:E329" si="27">IF(C316&lt;&gt;0,D316/C316-1,"")</f>
        <v>0.016</v>
      </c>
      <c r="F316" s="274" t="str">
        <f t="shared" si="21"/>
        <v>是</v>
      </c>
      <c r="G316" s="148" t="str">
        <f t="shared" si="22"/>
        <v>项</v>
      </c>
    </row>
    <row r="317" ht="37" customHeight="1" spans="1:7">
      <c r="A317" s="436" t="s">
        <v>627</v>
      </c>
      <c r="B317" s="305" t="s">
        <v>628</v>
      </c>
      <c r="C317" s="307">
        <v>20</v>
      </c>
      <c r="D317" s="307">
        <v>15</v>
      </c>
      <c r="E317" s="311">
        <f t="shared" si="27"/>
        <v>-0.25</v>
      </c>
      <c r="F317" s="274" t="str">
        <f t="shared" si="21"/>
        <v>是</v>
      </c>
      <c r="G317" s="148" t="str">
        <f t="shared" si="22"/>
        <v>项</v>
      </c>
    </row>
    <row r="318" ht="37" customHeight="1" spans="1:7">
      <c r="A318" s="442" t="s">
        <v>629</v>
      </c>
      <c r="B318" s="305" t="s">
        <v>630</v>
      </c>
      <c r="C318" s="307"/>
      <c r="D318" s="307"/>
      <c r="E318" s="311" t="str">
        <f t="shared" si="27"/>
        <v/>
      </c>
      <c r="F318" s="274" t="str">
        <f t="shared" si="21"/>
        <v>否</v>
      </c>
      <c r="G318" s="148" t="str">
        <f t="shared" si="22"/>
        <v>项</v>
      </c>
    </row>
    <row r="319" ht="37" customHeight="1" spans="1:7">
      <c r="A319" s="442" t="s">
        <v>631</v>
      </c>
      <c r="B319" s="305" t="s">
        <v>632</v>
      </c>
      <c r="C319" s="307">
        <v>10</v>
      </c>
      <c r="D319" s="307">
        <v>5</v>
      </c>
      <c r="E319" s="311">
        <f t="shared" si="27"/>
        <v>-0.5</v>
      </c>
      <c r="F319" s="274" t="str">
        <f t="shared" si="21"/>
        <v>是</v>
      </c>
      <c r="G319" s="148" t="str">
        <f t="shared" si="22"/>
        <v>项</v>
      </c>
    </row>
    <row r="320" ht="37" customHeight="1" spans="1:7">
      <c r="A320" s="436" t="s">
        <v>633</v>
      </c>
      <c r="B320" s="305" t="s">
        <v>634</v>
      </c>
      <c r="C320" s="307"/>
      <c r="D320" s="307"/>
      <c r="E320" s="311" t="str">
        <f t="shared" si="27"/>
        <v/>
      </c>
      <c r="F320" s="274" t="str">
        <f t="shared" si="21"/>
        <v>否</v>
      </c>
      <c r="G320" s="148" t="str">
        <f t="shared" si="22"/>
        <v>项</v>
      </c>
    </row>
    <row r="321" ht="33" customHeight="1" spans="1:7">
      <c r="A321" s="436" t="s">
        <v>635</v>
      </c>
      <c r="B321" s="305" t="s">
        <v>636</v>
      </c>
      <c r="C321" s="307">
        <v>0</v>
      </c>
      <c r="D321" s="307">
        <v>0</v>
      </c>
      <c r="E321" s="311" t="str">
        <f t="shared" si="27"/>
        <v/>
      </c>
      <c r="F321" s="274" t="str">
        <f t="shared" si="21"/>
        <v>否</v>
      </c>
      <c r="G321" s="148" t="str">
        <f t="shared" si="22"/>
        <v>项</v>
      </c>
    </row>
    <row r="322" ht="37" customHeight="1" spans="1:7">
      <c r="A322" s="436" t="s">
        <v>637</v>
      </c>
      <c r="B322" s="305" t="s">
        <v>638</v>
      </c>
      <c r="C322" s="307">
        <v>15</v>
      </c>
      <c r="D322" s="307">
        <v>10</v>
      </c>
      <c r="E322" s="311">
        <f t="shared" si="27"/>
        <v>-0.333</v>
      </c>
      <c r="F322" s="274" t="str">
        <f t="shared" si="21"/>
        <v>是</v>
      </c>
      <c r="G322" s="148" t="str">
        <f t="shared" si="22"/>
        <v>项</v>
      </c>
    </row>
    <row r="323" ht="28" customHeight="1" spans="1:7">
      <c r="A323" s="436" t="s">
        <v>639</v>
      </c>
      <c r="B323" s="305" t="s">
        <v>640</v>
      </c>
      <c r="C323" s="307">
        <v>0</v>
      </c>
      <c r="D323" s="307">
        <v>0</v>
      </c>
      <c r="E323" s="311" t="str">
        <f t="shared" si="27"/>
        <v/>
      </c>
      <c r="F323" s="274" t="str">
        <f t="shared" si="21"/>
        <v>否</v>
      </c>
      <c r="G323" s="148" t="str">
        <f t="shared" si="22"/>
        <v>项</v>
      </c>
    </row>
    <row r="324" ht="37" customHeight="1" spans="1:7">
      <c r="A324" s="436" t="s">
        <v>641</v>
      </c>
      <c r="B324" s="305" t="s">
        <v>642</v>
      </c>
      <c r="C324" s="307"/>
      <c r="D324" s="307">
        <v>9</v>
      </c>
      <c r="E324" s="311" t="str">
        <f t="shared" si="27"/>
        <v/>
      </c>
      <c r="F324" s="274" t="str">
        <f t="shared" ref="F324:F387" si="28">IF(LEN(A324)=3,"是",IF(B324&lt;&gt;"",IF(SUM(C324:D324)&lt;&gt;0,"是","否"),"是"))</f>
        <v>是</v>
      </c>
      <c r="G324" s="148" t="str">
        <f t="shared" ref="G324:G387" si="29">IF(LEN(A324)=3,"类",IF(LEN(A324)=5,"款","项"))</f>
        <v>项</v>
      </c>
    </row>
    <row r="325" ht="37" customHeight="1" spans="1:7">
      <c r="A325" s="436" t="s">
        <v>643</v>
      </c>
      <c r="B325" s="305" t="s">
        <v>240</v>
      </c>
      <c r="C325" s="307">
        <v>10</v>
      </c>
      <c r="D325" s="307"/>
      <c r="E325" s="311">
        <f t="shared" si="27"/>
        <v>-1</v>
      </c>
      <c r="F325" s="274" t="str">
        <f t="shared" si="28"/>
        <v>是</v>
      </c>
      <c r="G325" s="148" t="str">
        <f t="shared" si="29"/>
        <v>项</v>
      </c>
    </row>
    <row r="326" ht="37" customHeight="1" spans="1:7">
      <c r="A326" s="436" t="s">
        <v>644</v>
      </c>
      <c r="B326" s="305" t="s">
        <v>157</v>
      </c>
      <c r="C326" s="307"/>
      <c r="D326" s="307"/>
      <c r="E326" s="311" t="str">
        <f t="shared" si="27"/>
        <v/>
      </c>
      <c r="F326" s="274" t="str">
        <f t="shared" si="28"/>
        <v>否</v>
      </c>
      <c r="G326" s="148" t="str">
        <f t="shared" si="29"/>
        <v>项</v>
      </c>
    </row>
    <row r="327" ht="37" customHeight="1" spans="1:7">
      <c r="A327" s="436" t="s">
        <v>645</v>
      </c>
      <c r="B327" s="305" t="s">
        <v>646</v>
      </c>
      <c r="C327" s="307">
        <v>536</v>
      </c>
      <c r="D327" s="307">
        <v>136</v>
      </c>
      <c r="E327" s="311">
        <f t="shared" si="27"/>
        <v>-0.746</v>
      </c>
      <c r="F327" s="274" t="str">
        <f t="shared" si="28"/>
        <v>是</v>
      </c>
      <c r="G327" s="148" t="str">
        <f t="shared" si="29"/>
        <v>项</v>
      </c>
    </row>
    <row r="328" ht="37" customHeight="1" spans="1:7">
      <c r="A328" s="435" t="s">
        <v>647</v>
      </c>
      <c r="B328" s="301" t="s">
        <v>648</v>
      </c>
      <c r="C328" s="310"/>
      <c r="D328" s="310"/>
      <c r="E328" s="311" t="str">
        <f t="shared" si="27"/>
        <v/>
      </c>
      <c r="F328" s="274" t="str">
        <f t="shared" si="28"/>
        <v>否</v>
      </c>
      <c r="G328" s="148" t="str">
        <f t="shared" si="29"/>
        <v>款</v>
      </c>
    </row>
    <row r="329" ht="37" customHeight="1" spans="1:7">
      <c r="A329" s="436" t="s">
        <v>649</v>
      </c>
      <c r="B329" s="305" t="s">
        <v>139</v>
      </c>
      <c r="C329" s="307"/>
      <c r="D329" s="307"/>
      <c r="E329" s="311" t="str">
        <f t="shared" si="27"/>
        <v/>
      </c>
      <c r="F329" s="274" t="str">
        <f t="shared" si="28"/>
        <v>否</v>
      </c>
      <c r="G329" s="148" t="str">
        <f t="shared" si="29"/>
        <v>项</v>
      </c>
    </row>
    <row r="330" ht="36" hidden="1" customHeight="1" spans="1:7">
      <c r="A330" s="436" t="s">
        <v>650</v>
      </c>
      <c r="B330" s="305" t="s">
        <v>141</v>
      </c>
      <c r="C330" s="307">
        <v>0</v>
      </c>
      <c r="D330" s="307">
        <v>0</v>
      </c>
      <c r="E330" s="308" t="str">
        <f>IF(C330&gt;0,D330/C330-1,IF(C330&lt;0,-(D330/C330-1),""))</f>
        <v/>
      </c>
      <c r="F330" s="274" t="str">
        <f t="shared" si="28"/>
        <v>否</v>
      </c>
      <c r="G330" s="148" t="str">
        <f t="shared" si="29"/>
        <v>项</v>
      </c>
    </row>
    <row r="331" ht="36" hidden="1" customHeight="1" spans="1:7">
      <c r="A331" s="436" t="s">
        <v>651</v>
      </c>
      <c r="B331" s="305" t="s">
        <v>143</v>
      </c>
      <c r="C331" s="307">
        <v>0</v>
      </c>
      <c r="D331" s="307">
        <v>0</v>
      </c>
      <c r="E331" s="308" t="str">
        <f>IF(C331&gt;0,D331/C331-1,IF(C331&lt;0,-(D331/C331-1),""))</f>
        <v/>
      </c>
      <c r="F331" s="274" t="str">
        <f t="shared" si="28"/>
        <v>否</v>
      </c>
      <c r="G331" s="148" t="str">
        <f t="shared" si="29"/>
        <v>项</v>
      </c>
    </row>
    <row r="332" ht="37" customHeight="1" spans="1:7">
      <c r="A332" s="436" t="s">
        <v>652</v>
      </c>
      <c r="B332" s="305" t="s">
        <v>653</v>
      </c>
      <c r="C332" s="307"/>
      <c r="D332" s="307"/>
      <c r="E332" s="311" t="str">
        <f>IF(C332&lt;&gt;0,D332/C332-1,"")</f>
        <v/>
      </c>
      <c r="F332" s="274" t="str">
        <f t="shared" si="28"/>
        <v>否</v>
      </c>
      <c r="G332" s="148" t="str">
        <f t="shared" si="29"/>
        <v>项</v>
      </c>
    </row>
    <row r="333" ht="37" customHeight="1" spans="1:7">
      <c r="A333" s="436" t="s">
        <v>654</v>
      </c>
      <c r="B333" s="305" t="s">
        <v>655</v>
      </c>
      <c r="C333" s="307"/>
      <c r="D333" s="307"/>
      <c r="E333" s="311" t="str">
        <f>IF(C333&lt;&gt;0,D333/C333-1,"")</f>
        <v/>
      </c>
      <c r="F333" s="274" t="str">
        <f t="shared" si="28"/>
        <v>否</v>
      </c>
      <c r="G333" s="148" t="str">
        <f t="shared" si="29"/>
        <v>项</v>
      </c>
    </row>
    <row r="334" ht="37" customHeight="1" spans="1:7">
      <c r="A334" s="436" t="s">
        <v>656</v>
      </c>
      <c r="B334" s="305" t="s">
        <v>657</v>
      </c>
      <c r="C334" s="307"/>
      <c r="D334" s="307"/>
      <c r="E334" s="311" t="str">
        <f>IF(C334&lt;&gt;0,D334/C334-1,"")</f>
        <v/>
      </c>
      <c r="F334" s="274" t="str">
        <f t="shared" si="28"/>
        <v>否</v>
      </c>
      <c r="G334" s="148" t="str">
        <f t="shared" si="29"/>
        <v>项</v>
      </c>
    </row>
    <row r="335" ht="37" customHeight="1" spans="1:7">
      <c r="A335" s="436" t="s">
        <v>658</v>
      </c>
      <c r="B335" s="305" t="s">
        <v>240</v>
      </c>
      <c r="C335" s="307"/>
      <c r="D335" s="307"/>
      <c r="E335" s="311" t="str">
        <f>IF(C335&lt;&gt;0,D335/C335-1,"")</f>
        <v/>
      </c>
      <c r="F335" s="274" t="str">
        <f t="shared" si="28"/>
        <v>否</v>
      </c>
      <c r="G335" s="148" t="str">
        <f t="shared" si="29"/>
        <v>项</v>
      </c>
    </row>
    <row r="336" ht="36" hidden="1" customHeight="1" spans="1:7">
      <c r="A336" s="436" t="s">
        <v>659</v>
      </c>
      <c r="B336" s="305" t="s">
        <v>157</v>
      </c>
      <c r="C336" s="307">
        <v>0</v>
      </c>
      <c r="D336" s="307">
        <v>0</v>
      </c>
      <c r="E336" s="308" t="str">
        <f>IF(C336&gt;0,D336/C336-1,IF(C336&lt;0,-(D336/C336-1),""))</f>
        <v/>
      </c>
      <c r="F336" s="274" t="str">
        <f t="shared" si="28"/>
        <v>否</v>
      </c>
      <c r="G336" s="148" t="str">
        <f t="shared" si="29"/>
        <v>项</v>
      </c>
    </row>
    <row r="337" ht="37" customHeight="1" spans="1:7">
      <c r="A337" s="436" t="s">
        <v>660</v>
      </c>
      <c r="B337" s="305" t="s">
        <v>661</v>
      </c>
      <c r="C337" s="307"/>
      <c r="D337" s="307"/>
      <c r="E337" s="311" t="str">
        <f>IF(C337&lt;&gt;0,D337/C337-1,"")</f>
        <v/>
      </c>
      <c r="F337" s="274" t="str">
        <f t="shared" si="28"/>
        <v>否</v>
      </c>
      <c r="G337" s="148" t="str">
        <f t="shared" si="29"/>
        <v>项</v>
      </c>
    </row>
    <row r="338" ht="37" customHeight="1" spans="1:7">
      <c r="A338" s="435" t="s">
        <v>662</v>
      </c>
      <c r="B338" s="301" t="s">
        <v>663</v>
      </c>
      <c r="C338" s="310"/>
      <c r="D338" s="310"/>
      <c r="E338" s="311" t="str">
        <f>IF(C338&lt;&gt;0,D338/C338-1,"")</f>
        <v/>
      </c>
      <c r="F338" s="274" t="str">
        <f t="shared" si="28"/>
        <v>否</v>
      </c>
      <c r="G338" s="148" t="str">
        <f t="shared" si="29"/>
        <v>款</v>
      </c>
    </row>
    <row r="339" ht="37" customHeight="1" spans="1:7">
      <c r="A339" s="436" t="s">
        <v>664</v>
      </c>
      <c r="B339" s="305" t="s">
        <v>139</v>
      </c>
      <c r="C339" s="307"/>
      <c r="D339" s="307"/>
      <c r="E339" s="311" t="str">
        <f>IF(C339&lt;&gt;0,D339/C339-1,"")</f>
        <v/>
      </c>
      <c r="F339" s="274" t="str">
        <f t="shared" si="28"/>
        <v>否</v>
      </c>
      <c r="G339" s="148" t="str">
        <f t="shared" si="29"/>
        <v>项</v>
      </c>
    </row>
    <row r="340" ht="36" hidden="1" customHeight="1" spans="1:7">
      <c r="A340" s="436" t="s">
        <v>665</v>
      </c>
      <c r="B340" s="305" t="s">
        <v>141</v>
      </c>
      <c r="C340" s="307">
        <v>0</v>
      </c>
      <c r="D340" s="307">
        <v>0</v>
      </c>
      <c r="E340" s="308" t="str">
        <f>IF(C340&gt;0,D340/C340-1,IF(C340&lt;0,-(D340/C340-1),""))</f>
        <v/>
      </c>
      <c r="F340" s="274" t="str">
        <f t="shared" si="28"/>
        <v>否</v>
      </c>
      <c r="G340" s="148" t="str">
        <f t="shared" si="29"/>
        <v>项</v>
      </c>
    </row>
    <row r="341" ht="36" hidden="1" customHeight="1" spans="1:7">
      <c r="A341" s="436" t="s">
        <v>666</v>
      </c>
      <c r="B341" s="305" t="s">
        <v>143</v>
      </c>
      <c r="C341" s="307">
        <v>0</v>
      </c>
      <c r="D341" s="307">
        <v>0</v>
      </c>
      <c r="E341" s="308" t="str">
        <f>IF(C341&gt;0,D341/C341-1,IF(C341&lt;0,-(D341/C341-1),""))</f>
        <v/>
      </c>
      <c r="F341" s="274" t="str">
        <f t="shared" si="28"/>
        <v>否</v>
      </c>
      <c r="G341" s="148" t="str">
        <f t="shared" si="29"/>
        <v>项</v>
      </c>
    </row>
    <row r="342" ht="37" customHeight="1" spans="1:7">
      <c r="A342" s="436" t="s">
        <v>667</v>
      </c>
      <c r="B342" s="305" t="s">
        <v>668</v>
      </c>
      <c r="C342" s="307"/>
      <c r="D342" s="307"/>
      <c r="E342" s="311" t="str">
        <f>IF(C342&lt;&gt;0,D342/C342-1,"")</f>
        <v/>
      </c>
      <c r="F342" s="274" t="str">
        <f t="shared" si="28"/>
        <v>否</v>
      </c>
      <c r="G342" s="148" t="str">
        <f t="shared" si="29"/>
        <v>项</v>
      </c>
    </row>
    <row r="343" ht="37" customHeight="1" spans="1:7">
      <c r="A343" s="436" t="s">
        <v>669</v>
      </c>
      <c r="B343" s="305" t="s">
        <v>670</v>
      </c>
      <c r="C343" s="307"/>
      <c r="D343" s="307"/>
      <c r="E343" s="311" t="str">
        <f>IF(C343&lt;&gt;0,D343/C343-1,"")</f>
        <v/>
      </c>
      <c r="F343" s="274" t="str">
        <f t="shared" si="28"/>
        <v>否</v>
      </c>
      <c r="G343" s="148" t="str">
        <f t="shared" si="29"/>
        <v>项</v>
      </c>
    </row>
    <row r="344" ht="37" customHeight="1" spans="1:7">
      <c r="A344" s="436" t="s">
        <v>671</v>
      </c>
      <c r="B344" s="305" t="s">
        <v>672</v>
      </c>
      <c r="C344" s="307"/>
      <c r="D344" s="307"/>
      <c r="E344" s="311" t="str">
        <f>IF(C344&lt;&gt;0,D344/C344-1,"")</f>
        <v/>
      </c>
      <c r="F344" s="274" t="str">
        <f t="shared" si="28"/>
        <v>否</v>
      </c>
      <c r="G344" s="148" t="str">
        <f t="shared" si="29"/>
        <v>项</v>
      </c>
    </row>
    <row r="345" ht="37" customHeight="1" spans="1:7">
      <c r="A345" s="436" t="s">
        <v>673</v>
      </c>
      <c r="B345" s="305" t="s">
        <v>240</v>
      </c>
      <c r="C345" s="307"/>
      <c r="D345" s="307"/>
      <c r="E345" s="311" t="str">
        <f>IF(C345&lt;&gt;0,D345/C345-1,"")</f>
        <v/>
      </c>
      <c r="F345" s="274" t="str">
        <f t="shared" si="28"/>
        <v>否</v>
      </c>
      <c r="G345" s="148" t="str">
        <f t="shared" si="29"/>
        <v>项</v>
      </c>
    </row>
    <row r="346" ht="36" hidden="1" customHeight="1" spans="1:7">
      <c r="A346" s="436" t="s">
        <v>674</v>
      </c>
      <c r="B346" s="305" t="s">
        <v>157</v>
      </c>
      <c r="C346" s="307">
        <v>0</v>
      </c>
      <c r="D346" s="307">
        <v>0</v>
      </c>
      <c r="E346" s="308" t="str">
        <f>IF(C346&gt;0,D346/C346-1,IF(C346&lt;0,-(D346/C346-1),""))</f>
        <v/>
      </c>
      <c r="F346" s="274" t="str">
        <f t="shared" si="28"/>
        <v>否</v>
      </c>
      <c r="G346" s="148" t="str">
        <f t="shared" si="29"/>
        <v>项</v>
      </c>
    </row>
    <row r="347" ht="37" customHeight="1" spans="1:7">
      <c r="A347" s="436" t="s">
        <v>675</v>
      </c>
      <c r="B347" s="305" t="s">
        <v>676</v>
      </c>
      <c r="C347" s="307"/>
      <c r="D347" s="307"/>
      <c r="E347" s="311" t="str">
        <f>IF(C347&lt;&gt;0,D347/C347-1,"")</f>
        <v/>
      </c>
      <c r="F347" s="274" t="str">
        <f t="shared" si="28"/>
        <v>否</v>
      </c>
      <c r="G347" s="148" t="str">
        <f t="shared" si="29"/>
        <v>项</v>
      </c>
    </row>
    <row r="348" ht="37" customHeight="1" spans="1:7">
      <c r="A348" s="435" t="s">
        <v>677</v>
      </c>
      <c r="B348" s="301" t="s">
        <v>678</v>
      </c>
      <c r="C348" s="310">
        <f>SUBTOTAL(9,C349:C354)</f>
        <v>2</v>
      </c>
      <c r="D348" s="310">
        <f>SUBTOTAL(9,D349:D354)</f>
        <v>2</v>
      </c>
      <c r="E348" s="311">
        <f>IF(C348&lt;&gt;0,D348/C348-1,"")</f>
        <v>0</v>
      </c>
      <c r="F348" s="274" t="str">
        <f t="shared" si="28"/>
        <v>是</v>
      </c>
      <c r="G348" s="148" t="str">
        <f t="shared" si="29"/>
        <v>款</v>
      </c>
    </row>
    <row r="349" ht="37" customHeight="1" spans="1:7">
      <c r="A349" s="436" t="s">
        <v>679</v>
      </c>
      <c r="B349" s="305" t="s">
        <v>139</v>
      </c>
      <c r="C349" s="307"/>
      <c r="D349" s="307"/>
      <c r="E349" s="311" t="str">
        <f>IF(C349&lt;&gt;0,D349/C349-1,"")</f>
        <v/>
      </c>
      <c r="F349" s="274" t="str">
        <f t="shared" si="28"/>
        <v>否</v>
      </c>
      <c r="G349" s="148" t="str">
        <f t="shared" si="29"/>
        <v>项</v>
      </c>
    </row>
    <row r="350" ht="36" hidden="1" customHeight="1" spans="1:7">
      <c r="A350" s="436" t="s">
        <v>680</v>
      </c>
      <c r="B350" s="305" t="s">
        <v>141</v>
      </c>
      <c r="C350" s="307">
        <v>0</v>
      </c>
      <c r="D350" s="307">
        <v>0</v>
      </c>
      <c r="E350" s="308" t="str">
        <f>IF(C350&gt;0,D350/C350-1,IF(C350&lt;0,-(D350/C350-1),""))</f>
        <v/>
      </c>
      <c r="F350" s="274" t="str">
        <f t="shared" si="28"/>
        <v>否</v>
      </c>
      <c r="G350" s="148" t="str">
        <f t="shared" si="29"/>
        <v>项</v>
      </c>
    </row>
    <row r="351" ht="36" hidden="1" customHeight="1" spans="1:7">
      <c r="A351" s="436" t="s">
        <v>681</v>
      </c>
      <c r="B351" s="305" t="s">
        <v>143</v>
      </c>
      <c r="C351" s="307">
        <v>0</v>
      </c>
      <c r="D351" s="307">
        <v>0</v>
      </c>
      <c r="E351" s="308" t="str">
        <f>IF(C351&gt;0,D351/C351-1,IF(C351&lt;0,-(D351/C351-1),""))</f>
        <v/>
      </c>
      <c r="F351" s="274" t="str">
        <f t="shared" si="28"/>
        <v>否</v>
      </c>
      <c r="G351" s="148" t="str">
        <f t="shared" si="29"/>
        <v>项</v>
      </c>
    </row>
    <row r="352" ht="36" hidden="1" customHeight="1" spans="1:7">
      <c r="A352" s="436" t="s">
        <v>682</v>
      </c>
      <c r="B352" s="305" t="s">
        <v>683</v>
      </c>
      <c r="C352" s="307">
        <v>0</v>
      </c>
      <c r="D352" s="307">
        <v>0</v>
      </c>
      <c r="E352" s="308" t="str">
        <f>IF(C352&gt;0,D352/C352-1,IF(C352&lt;0,-(D352/C352-1),""))</f>
        <v/>
      </c>
      <c r="F352" s="274" t="str">
        <f t="shared" si="28"/>
        <v>否</v>
      </c>
      <c r="G352" s="148" t="str">
        <f t="shared" si="29"/>
        <v>项</v>
      </c>
    </row>
    <row r="353" ht="22" customHeight="1" spans="1:7">
      <c r="A353" s="436" t="s">
        <v>684</v>
      </c>
      <c r="B353" s="305" t="s">
        <v>685</v>
      </c>
      <c r="C353" s="307">
        <v>2</v>
      </c>
      <c r="D353" s="307">
        <v>2</v>
      </c>
      <c r="E353" s="311">
        <f>IF(C353&lt;&gt;0,D353/C353-1,"")</f>
        <v>0</v>
      </c>
      <c r="F353" s="274" t="str">
        <f t="shared" si="28"/>
        <v>是</v>
      </c>
      <c r="G353" s="148" t="str">
        <f t="shared" si="29"/>
        <v>项</v>
      </c>
    </row>
    <row r="354" ht="37" customHeight="1" spans="1:7">
      <c r="A354" s="436" t="s">
        <v>686</v>
      </c>
      <c r="B354" s="305" t="s">
        <v>157</v>
      </c>
      <c r="C354" s="307"/>
      <c r="D354" s="307"/>
      <c r="E354" s="311" t="str">
        <f>IF(C354&lt;&gt;0,D354/C354-1,"")</f>
        <v/>
      </c>
      <c r="F354" s="274" t="str">
        <f t="shared" si="28"/>
        <v>否</v>
      </c>
      <c r="G354" s="148" t="str">
        <f t="shared" si="29"/>
        <v>项</v>
      </c>
    </row>
    <row r="355" ht="36" hidden="1" customHeight="1" spans="1:7">
      <c r="A355" s="436" t="s">
        <v>687</v>
      </c>
      <c r="B355" s="305" t="s">
        <v>688</v>
      </c>
      <c r="C355" s="307">
        <v>0</v>
      </c>
      <c r="D355" s="307">
        <v>0</v>
      </c>
      <c r="E355" s="308" t="str">
        <f t="shared" ref="E355:E361" si="30">IF(C355&gt;0,D355/C355-1,IF(C355&lt;0,-(D355/C355-1),""))</f>
        <v/>
      </c>
      <c r="F355" s="274" t="str">
        <f t="shared" si="28"/>
        <v>否</v>
      </c>
      <c r="G355" s="148" t="str">
        <f t="shared" si="29"/>
        <v>项</v>
      </c>
    </row>
    <row r="356" ht="36" hidden="1" customHeight="1" spans="1:7">
      <c r="A356" s="435" t="s">
        <v>689</v>
      </c>
      <c r="B356" s="301" t="s">
        <v>690</v>
      </c>
      <c r="C356" s="310">
        <f>SUM(C357:C361)</f>
        <v>0</v>
      </c>
      <c r="D356" s="310">
        <f>SUM(D357:D361)</f>
        <v>0</v>
      </c>
      <c r="E356" s="311" t="str">
        <f t="shared" si="30"/>
        <v/>
      </c>
      <c r="F356" s="274" t="str">
        <f t="shared" si="28"/>
        <v>否</v>
      </c>
      <c r="G356" s="148" t="str">
        <f t="shared" si="29"/>
        <v>款</v>
      </c>
    </row>
    <row r="357" ht="36" hidden="1" customHeight="1" spans="1:7">
      <c r="A357" s="436" t="s">
        <v>691</v>
      </c>
      <c r="B357" s="305" t="s">
        <v>139</v>
      </c>
      <c r="C357" s="307">
        <v>0</v>
      </c>
      <c r="D357" s="307">
        <v>0</v>
      </c>
      <c r="E357" s="308" t="str">
        <f t="shared" si="30"/>
        <v/>
      </c>
      <c r="F357" s="274" t="str">
        <f t="shared" si="28"/>
        <v>否</v>
      </c>
      <c r="G357" s="148" t="str">
        <f t="shared" si="29"/>
        <v>项</v>
      </c>
    </row>
    <row r="358" ht="36" hidden="1" customHeight="1" spans="1:7">
      <c r="A358" s="436" t="s">
        <v>692</v>
      </c>
      <c r="B358" s="305" t="s">
        <v>141</v>
      </c>
      <c r="C358" s="307">
        <v>0</v>
      </c>
      <c r="D358" s="307">
        <v>0</v>
      </c>
      <c r="E358" s="308" t="str">
        <f t="shared" si="30"/>
        <v/>
      </c>
      <c r="F358" s="274" t="str">
        <f t="shared" si="28"/>
        <v>否</v>
      </c>
      <c r="G358" s="148" t="str">
        <f t="shared" si="29"/>
        <v>项</v>
      </c>
    </row>
    <row r="359" ht="36" hidden="1" customHeight="1" spans="1:7">
      <c r="A359" s="436" t="s">
        <v>693</v>
      </c>
      <c r="B359" s="305" t="s">
        <v>240</v>
      </c>
      <c r="C359" s="307">
        <v>0</v>
      </c>
      <c r="D359" s="307">
        <v>0</v>
      </c>
      <c r="E359" s="308" t="str">
        <f t="shared" si="30"/>
        <v/>
      </c>
      <c r="F359" s="274" t="str">
        <f t="shared" si="28"/>
        <v>否</v>
      </c>
      <c r="G359" s="148" t="str">
        <f t="shared" si="29"/>
        <v>项</v>
      </c>
    </row>
    <row r="360" ht="36" hidden="1" customHeight="1" spans="1:7">
      <c r="A360" s="436" t="s">
        <v>694</v>
      </c>
      <c r="B360" s="305" t="s">
        <v>695</v>
      </c>
      <c r="C360" s="307">
        <v>0</v>
      </c>
      <c r="D360" s="307">
        <v>0</v>
      </c>
      <c r="E360" s="308" t="str">
        <f t="shared" si="30"/>
        <v/>
      </c>
      <c r="F360" s="274" t="str">
        <f t="shared" si="28"/>
        <v>否</v>
      </c>
      <c r="G360" s="148" t="str">
        <f t="shared" si="29"/>
        <v>项</v>
      </c>
    </row>
    <row r="361" ht="36" hidden="1" customHeight="1" spans="1:7">
      <c r="A361" s="436" t="s">
        <v>696</v>
      </c>
      <c r="B361" s="305" t="s">
        <v>697</v>
      </c>
      <c r="C361" s="307">
        <v>0</v>
      </c>
      <c r="D361" s="307">
        <v>0</v>
      </c>
      <c r="E361" s="308" t="str">
        <f t="shared" si="30"/>
        <v/>
      </c>
      <c r="F361" s="274" t="str">
        <f t="shared" si="28"/>
        <v>否</v>
      </c>
      <c r="G361" s="148" t="str">
        <f t="shared" si="29"/>
        <v>项</v>
      </c>
    </row>
    <row r="362" ht="37" customHeight="1" spans="1:7">
      <c r="A362" s="435" t="s">
        <v>698</v>
      </c>
      <c r="B362" s="301" t="s">
        <v>699</v>
      </c>
      <c r="C362" s="310">
        <f>SUBTOTAL(9,C363:C364)</f>
        <v>14</v>
      </c>
      <c r="D362" s="310">
        <f>SUBTOTAL(9,D363:D364)</f>
        <v>0</v>
      </c>
      <c r="E362" s="311">
        <f t="shared" ref="E362:E369" si="31">IF(C362&lt;&gt;0,D362/C362-1,"")</f>
        <v>-1</v>
      </c>
      <c r="F362" s="274" t="str">
        <f t="shared" si="28"/>
        <v>是</v>
      </c>
      <c r="G362" s="148" t="str">
        <f t="shared" si="29"/>
        <v>款</v>
      </c>
    </row>
    <row r="363" ht="37" customHeight="1" spans="1:7">
      <c r="A363" s="436">
        <v>2049902</v>
      </c>
      <c r="B363" s="305" t="s">
        <v>700</v>
      </c>
      <c r="C363" s="307"/>
      <c r="D363" s="307"/>
      <c r="E363" s="311" t="str">
        <f t="shared" si="31"/>
        <v/>
      </c>
      <c r="F363" s="274" t="str">
        <f t="shared" si="28"/>
        <v>否</v>
      </c>
      <c r="G363" s="148" t="str">
        <f t="shared" si="29"/>
        <v>项</v>
      </c>
    </row>
    <row r="364" ht="37" customHeight="1" spans="1:7">
      <c r="A364" s="443" t="s">
        <v>701</v>
      </c>
      <c r="B364" s="305" t="s">
        <v>702</v>
      </c>
      <c r="C364" s="307">
        <v>14</v>
      </c>
      <c r="D364" s="307"/>
      <c r="E364" s="311">
        <f t="shared" si="31"/>
        <v>-1</v>
      </c>
      <c r="F364" s="274" t="str">
        <f t="shared" si="28"/>
        <v>是</v>
      </c>
      <c r="G364" s="148" t="str">
        <f t="shared" si="29"/>
        <v>项</v>
      </c>
    </row>
    <row r="365" ht="37" customHeight="1" spans="1:7">
      <c r="A365" s="444" t="s">
        <v>703</v>
      </c>
      <c r="B365" s="445" t="s">
        <v>519</v>
      </c>
      <c r="C365" s="441"/>
      <c r="D365" s="441"/>
      <c r="E365" s="311" t="str">
        <f t="shared" si="31"/>
        <v/>
      </c>
      <c r="F365" s="274" t="str">
        <f t="shared" si="28"/>
        <v>否</v>
      </c>
      <c r="G365" s="148" t="str">
        <f t="shared" si="29"/>
        <v>项</v>
      </c>
    </row>
    <row r="366" ht="37" customHeight="1" spans="1:7">
      <c r="A366" s="444" t="s">
        <v>704</v>
      </c>
      <c r="B366" s="445" t="s">
        <v>705</v>
      </c>
      <c r="C366" s="441"/>
      <c r="D366" s="441"/>
      <c r="E366" s="311" t="str">
        <f t="shared" si="31"/>
        <v/>
      </c>
      <c r="F366" s="274" t="str">
        <f t="shared" si="28"/>
        <v>否</v>
      </c>
      <c r="G366" s="148" t="str">
        <f t="shared" si="29"/>
        <v>项</v>
      </c>
    </row>
    <row r="367" ht="37" customHeight="1" spans="1:7">
      <c r="A367" s="435" t="s">
        <v>77</v>
      </c>
      <c r="B367" s="301" t="s">
        <v>78</v>
      </c>
      <c r="C367" s="310">
        <f>C368+C373+C382+C402+C406+C412+C419</f>
        <v>85477</v>
      </c>
      <c r="D367" s="310">
        <f>D368+D373+D382+D402+D406+D412+D419</f>
        <v>84894</v>
      </c>
      <c r="E367" s="311">
        <f t="shared" si="31"/>
        <v>-0.007</v>
      </c>
      <c r="F367" s="274" t="str">
        <f t="shared" si="28"/>
        <v>是</v>
      </c>
      <c r="G367" s="148" t="str">
        <f t="shared" si="29"/>
        <v>类</v>
      </c>
    </row>
    <row r="368" ht="37" customHeight="1" spans="1:7">
      <c r="A368" s="435" t="s">
        <v>706</v>
      </c>
      <c r="B368" s="301" t="s">
        <v>707</v>
      </c>
      <c r="C368" s="310">
        <f>SUBTOTAL(9,C369:C372)</f>
        <v>1247</v>
      </c>
      <c r="D368" s="310">
        <f>SUBTOTAL(9,D369:D372)</f>
        <v>1236</v>
      </c>
      <c r="E368" s="311">
        <f t="shared" si="31"/>
        <v>-0.009</v>
      </c>
      <c r="F368" s="274" t="str">
        <f t="shared" si="28"/>
        <v>是</v>
      </c>
      <c r="G368" s="148" t="str">
        <f t="shared" si="29"/>
        <v>款</v>
      </c>
    </row>
    <row r="369" ht="37" customHeight="1" spans="1:7">
      <c r="A369" s="436" t="s">
        <v>708</v>
      </c>
      <c r="B369" s="305" t="s">
        <v>139</v>
      </c>
      <c r="C369" s="307">
        <v>259</v>
      </c>
      <c r="D369" s="307">
        <v>238</v>
      </c>
      <c r="E369" s="311">
        <f t="shared" si="31"/>
        <v>-0.081</v>
      </c>
      <c r="F369" s="274" t="str">
        <f t="shared" si="28"/>
        <v>是</v>
      </c>
      <c r="G369" s="148" t="str">
        <f t="shared" si="29"/>
        <v>项</v>
      </c>
    </row>
    <row r="370" ht="36" hidden="1" customHeight="1" spans="1:7">
      <c r="A370" s="436" t="s">
        <v>709</v>
      </c>
      <c r="B370" s="305" t="s">
        <v>141</v>
      </c>
      <c r="C370" s="307">
        <v>0</v>
      </c>
      <c r="D370" s="307">
        <v>0</v>
      </c>
      <c r="E370" s="308" t="str">
        <f>IF(C370&gt;0,D370/C370-1,IF(C370&lt;0,-(D370/C370-1),""))</f>
        <v/>
      </c>
      <c r="F370" s="274" t="str">
        <f t="shared" si="28"/>
        <v>否</v>
      </c>
      <c r="G370" s="148" t="str">
        <f t="shared" si="29"/>
        <v>项</v>
      </c>
    </row>
    <row r="371" ht="37" customHeight="1" spans="1:7">
      <c r="A371" s="436" t="s">
        <v>710</v>
      </c>
      <c r="B371" s="305" t="s">
        <v>143</v>
      </c>
      <c r="C371" s="307"/>
      <c r="D371" s="307"/>
      <c r="E371" s="311" t="str">
        <f t="shared" ref="E371:E378" si="32">IF(C371&lt;&gt;0,D371/C371-1,"")</f>
        <v/>
      </c>
      <c r="F371" s="274" t="str">
        <f t="shared" si="28"/>
        <v>否</v>
      </c>
      <c r="G371" s="148" t="str">
        <f t="shared" si="29"/>
        <v>项</v>
      </c>
    </row>
    <row r="372" ht="37" customHeight="1" spans="1:7">
      <c r="A372" s="436" t="s">
        <v>711</v>
      </c>
      <c r="B372" s="305" t="s">
        <v>712</v>
      </c>
      <c r="C372" s="307">
        <v>988</v>
      </c>
      <c r="D372" s="307">
        <v>998</v>
      </c>
      <c r="E372" s="311">
        <f t="shared" si="32"/>
        <v>0.01</v>
      </c>
      <c r="F372" s="274" t="str">
        <f t="shared" si="28"/>
        <v>是</v>
      </c>
      <c r="G372" s="148" t="str">
        <f t="shared" si="29"/>
        <v>项</v>
      </c>
    </row>
    <row r="373" ht="37" customHeight="1" spans="1:7">
      <c r="A373" s="435" t="s">
        <v>713</v>
      </c>
      <c r="B373" s="301" t="s">
        <v>714</v>
      </c>
      <c r="C373" s="310">
        <f>SUBTOTAL(9,C374:C381)</f>
        <v>71599</v>
      </c>
      <c r="D373" s="310">
        <f>SUBTOTAL(9,D374:D381)</f>
        <v>72902</v>
      </c>
      <c r="E373" s="311">
        <f t="shared" si="32"/>
        <v>0.018</v>
      </c>
      <c r="F373" s="274" t="str">
        <f t="shared" si="28"/>
        <v>是</v>
      </c>
      <c r="G373" s="148" t="str">
        <f t="shared" si="29"/>
        <v>款</v>
      </c>
    </row>
    <row r="374" ht="37" customHeight="1" spans="1:7">
      <c r="A374" s="436" t="s">
        <v>715</v>
      </c>
      <c r="B374" s="305" t="s">
        <v>716</v>
      </c>
      <c r="C374" s="307">
        <v>3246</v>
      </c>
      <c r="D374" s="307">
        <v>3407</v>
      </c>
      <c r="E374" s="311">
        <f t="shared" si="32"/>
        <v>0.05</v>
      </c>
      <c r="F374" s="274" t="str">
        <f t="shared" si="28"/>
        <v>是</v>
      </c>
      <c r="G374" s="148" t="str">
        <f t="shared" si="29"/>
        <v>项</v>
      </c>
    </row>
    <row r="375" ht="37" customHeight="1" spans="1:7">
      <c r="A375" s="436" t="s">
        <v>717</v>
      </c>
      <c r="B375" s="305" t="s">
        <v>718</v>
      </c>
      <c r="C375" s="307">
        <v>39135</v>
      </c>
      <c r="D375" s="307">
        <v>39707</v>
      </c>
      <c r="E375" s="311">
        <f t="shared" si="32"/>
        <v>0.015</v>
      </c>
      <c r="F375" s="274" t="str">
        <f t="shared" si="28"/>
        <v>是</v>
      </c>
      <c r="G375" s="148" t="str">
        <f t="shared" si="29"/>
        <v>项</v>
      </c>
    </row>
    <row r="376" ht="37" customHeight="1" spans="1:7">
      <c r="A376" s="436" t="s">
        <v>719</v>
      </c>
      <c r="B376" s="305" t="s">
        <v>720</v>
      </c>
      <c r="C376" s="307">
        <v>26253</v>
      </c>
      <c r="D376" s="307">
        <v>23555</v>
      </c>
      <c r="E376" s="311">
        <f t="shared" si="32"/>
        <v>-0.103</v>
      </c>
      <c r="F376" s="274" t="str">
        <f t="shared" si="28"/>
        <v>是</v>
      </c>
      <c r="G376" s="148" t="str">
        <f t="shared" si="29"/>
        <v>项</v>
      </c>
    </row>
    <row r="377" ht="37" customHeight="1" spans="1:7">
      <c r="A377" s="436" t="s">
        <v>721</v>
      </c>
      <c r="B377" s="305" t="s">
        <v>722</v>
      </c>
      <c r="C377" s="307">
        <v>757</v>
      </c>
      <c r="D377" s="307">
        <v>5578</v>
      </c>
      <c r="E377" s="311">
        <f t="shared" si="32"/>
        <v>6.369</v>
      </c>
      <c r="F377" s="274" t="str">
        <f t="shared" si="28"/>
        <v>是</v>
      </c>
      <c r="G377" s="148" t="str">
        <f t="shared" si="29"/>
        <v>项</v>
      </c>
    </row>
    <row r="378" ht="37" customHeight="1" spans="1:7">
      <c r="A378" s="436" t="s">
        <v>723</v>
      </c>
      <c r="B378" s="305" t="s">
        <v>724</v>
      </c>
      <c r="C378" s="307"/>
      <c r="D378" s="307"/>
      <c r="E378" s="311" t="str">
        <f t="shared" si="32"/>
        <v/>
      </c>
      <c r="F378" s="274" t="str">
        <f t="shared" si="28"/>
        <v>否</v>
      </c>
      <c r="G378" s="148" t="str">
        <f t="shared" si="29"/>
        <v>项</v>
      </c>
    </row>
    <row r="379" ht="36" hidden="1" customHeight="1" spans="1:7">
      <c r="A379" s="436" t="s">
        <v>725</v>
      </c>
      <c r="B379" s="305" t="s">
        <v>726</v>
      </c>
      <c r="C379" s="307">
        <v>0</v>
      </c>
      <c r="D379" s="307">
        <v>0</v>
      </c>
      <c r="E379" s="308" t="str">
        <f>IF(C379&gt;0,D379/C379-1,IF(C379&lt;0,-(D379/C379-1),""))</f>
        <v/>
      </c>
      <c r="F379" s="274" t="str">
        <f t="shared" si="28"/>
        <v>否</v>
      </c>
      <c r="G379" s="148" t="str">
        <f t="shared" si="29"/>
        <v>项</v>
      </c>
    </row>
    <row r="380" ht="36" hidden="1" customHeight="1" spans="1:7">
      <c r="A380" s="436" t="s">
        <v>727</v>
      </c>
      <c r="B380" s="305" t="s">
        <v>728</v>
      </c>
      <c r="C380" s="307">
        <v>0</v>
      </c>
      <c r="D380" s="307">
        <v>0</v>
      </c>
      <c r="E380" s="308" t="str">
        <f>IF(C380&gt;0,D380/C380-1,IF(C380&lt;0,-(D380/C380-1),""))</f>
        <v/>
      </c>
      <c r="F380" s="274" t="str">
        <f t="shared" si="28"/>
        <v>否</v>
      </c>
      <c r="G380" s="148" t="str">
        <f t="shared" si="29"/>
        <v>项</v>
      </c>
    </row>
    <row r="381" ht="37" customHeight="1" spans="1:7">
      <c r="A381" s="436" t="s">
        <v>729</v>
      </c>
      <c r="B381" s="305" t="s">
        <v>730</v>
      </c>
      <c r="C381" s="307">
        <v>2208</v>
      </c>
      <c r="D381" s="307">
        <v>655</v>
      </c>
      <c r="E381" s="311">
        <f>IF(C381&lt;&gt;0,D381/C381-1,"")</f>
        <v>-0.703</v>
      </c>
      <c r="F381" s="274" t="str">
        <f t="shared" si="28"/>
        <v>是</v>
      </c>
      <c r="G381" s="148" t="str">
        <f t="shared" si="29"/>
        <v>项</v>
      </c>
    </row>
    <row r="382" ht="37" customHeight="1" spans="1:7">
      <c r="A382" s="435" t="s">
        <v>731</v>
      </c>
      <c r="B382" s="301" t="s">
        <v>732</v>
      </c>
      <c r="C382" s="310">
        <f>SUBTOTAL(9,C384:C387)</f>
        <v>3550</v>
      </c>
      <c r="D382" s="310">
        <f>SUBTOTAL(9,D384:D387)</f>
        <v>4148</v>
      </c>
      <c r="E382" s="311">
        <f>IF(C382&lt;&gt;0,D382/C382-1,"")</f>
        <v>0.168</v>
      </c>
      <c r="F382" s="274" t="str">
        <f t="shared" si="28"/>
        <v>是</v>
      </c>
      <c r="G382" s="148" t="str">
        <f t="shared" si="29"/>
        <v>款</v>
      </c>
    </row>
    <row r="383" ht="36" hidden="1" customHeight="1" spans="1:7">
      <c r="A383" s="436" t="s">
        <v>733</v>
      </c>
      <c r="B383" s="305" t="s">
        <v>734</v>
      </c>
      <c r="C383" s="307">
        <v>0</v>
      </c>
      <c r="D383" s="307">
        <v>0</v>
      </c>
      <c r="E383" s="308" t="str">
        <f>IF(C383&gt;0,D383/C383-1,IF(C383&lt;0,-(D383/C383-1),""))</f>
        <v/>
      </c>
      <c r="F383" s="274" t="str">
        <f t="shared" si="28"/>
        <v>否</v>
      </c>
      <c r="G383" s="148" t="str">
        <f t="shared" si="29"/>
        <v>项</v>
      </c>
    </row>
    <row r="384" ht="37" customHeight="1" spans="1:7">
      <c r="A384" s="436" t="s">
        <v>735</v>
      </c>
      <c r="B384" s="305" t="s">
        <v>736</v>
      </c>
      <c r="C384" s="307">
        <v>3550</v>
      </c>
      <c r="D384" s="307">
        <v>4148</v>
      </c>
      <c r="E384" s="311">
        <f>IF(C384&lt;&gt;0,D384/C384-1,"")</f>
        <v>0.168</v>
      </c>
      <c r="F384" s="274" t="str">
        <f t="shared" si="28"/>
        <v>是</v>
      </c>
      <c r="G384" s="148" t="str">
        <f t="shared" si="29"/>
        <v>项</v>
      </c>
    </row>
    <row r="385" ht="37" customHeight="1" spans="1:7">
      <c r="A385" s="436" t="s">
        <v>737</v>
      </c>
      <c r="B385" s="305" t="s">
        <v>738</v>
      </c>
      <c r="C385" s="307"/>
      <c r="D385" s="307"/>
      <c r="E385" s="311" t="str">
        <f>IF(C385&lt;&gt;0,D385/C385-1,"")</f>
        <v/>
      </c>
      <c r="F385" s="274" t="str">
        <f t="shared" si="28"/>
        <v>否</v>
      </c>
      <c r="G385" s="148" t="str">
        <f t="shared" si="29"/>
        <v>项</v>
      </c>
    </row>
    <row r="386" ht="37" customHeight="1" spans="1:7">
      <c r="A386" s="436" t="s">
        <v>739</v>
      </c>
      <c r="B386" s="305" t="s">
        <v>740</v>
      </c>
      <c r="C386" s="307"/>
      <c r="D386" s="307"/>
      <c r="E386" s="311" t="str">
        <f>IF(C386&lt;&gt;0,D386/C386-1,"")</f>
        <v/>
      </c>
      <c r="F386" s="274" t="str">
        <f t="shared" si="28"/>
        <v>否</v>
      </c>
      <c r="G386" s="148" t="str">
        <f t="shared" si="29"/>
        <v>项</v>
      </c>
    </row>
    <row r="387" ht="37" customHeight="1" spans="1:7">
      <c r="A387" s="436" t="s">
        <v>741</v>
      </c>
      <c r="B387" s="305" t="s">
        <v>742</v>
      </c>
      <c r="C387" s="307"/>
      <c r="D387" s="307"/>
      <c r="E387" s="311" t="str">
        <f>IF(C387&lt;&gt;0,D387/C387-1,"")</f>
        <v/>
      </c>
      <c r="F387" s="274" t="str">
        <f t="shared" si="28"/>
        <v>否</v>
      </c>
      <c r="G387" s="148" t="str">
        <f t="shared" si="29"/>
        <v>项</v>
      </c>
    </row>
    <row r="388" ht="37" customHeight="1" spans="1:7">
      <c r="A388" s="435" t="s">
        <v>743</v>
      </c>
      <c r="B388" s="301" t="s">
        <v>744</v>
      </c>
      <c r="C388" s="310"/>
      <c r="D388" s="310"/>
      <c r="E388" s="311" t="str">
        <f>IF(C388&lt;&gt;0,D388/C388-1,"")</f>
        <v/>
      </c>
      <c r="F388" s="274" t="str">
        <f t="shared" ref="F388:F451" si="33">IF(LEN(A388)=3,"是",IF(B388&lt;&gt;"",IF(SUM(C388:D388)&lt;&gt;0,"是","否"),"是"))</f>
        <v>否</v>
      </c>
      <c r="G388" s="148" t="str">
        <f t="shared" ref="G388:G451" si="34">IF(LEN(A388)=3,"类",IF(LEN(A388)=5,"款","项"))</f>
        <v>款</v>
      </c>
    </row>
    <row r="389" ht="36" hidden="1" customHeight="1" spans="1:7">
      <c r="A389" s="436" t="s">
        <v>745</v>
      </c>
      <c r="B389" s="305" t="s">
        <v>746</v>
      </c>
      <c r="C389" s="307">
        <v>0</v>
      </c>
      <c r="D389" s="307">
        <v>0</v>
      </c>
      <c r="E389" s="308" t="str">
        <f>IF(C389&gt;0,D389/C389-1,IF(C389&lt;0,-(D389/C389-1),""))</f>
        <v/>
      </c>
      <c r="F389" s="274" t="str">
        <f t="shared" si="33"/>
        <v>否</v>
      </c>
      <c r="G389" s="148" t="str">
        <f t="shared" si="34"/>
        <v>项</v>
      </c>
    </row>
    <row r="390" ht="37" customHeight="1" spans="1:7">
      <c r="A390" s="436" t="s">
        <v>747</v>
      </c>
      <c r="B390" s="305" t="s">
        <v>748</v>
      </c>
      <c r="C390" s="307"/>
      <c r="D390" s="307"/>
      <c r="E390" s="311" t="str">
        <f>IF(C390&lt;&gt;0,D390/C390-1,"")</f>
        <v/>
      </c>
      <c r="F390" s="274" t="str">
        <f t="shared" si="33"/>
        <v>否</v>
      </c>
      <c r="G390" s="148" t="str">
        <f t="shared" si="34"/>
        <v>项</v>
      </c>
    </row>
    <row r="391" ht="36" hidden="1" customHeight="1" spans="1:7">
      <c r="A391" s="436" t="s">
        <v>749</v>
      </c>
      <c r="B391" s="305" t="s">
        <v>750</v>
      </c>
      <c r="C391" s="307">
        <v>0</v>
      </c>
      <c r="D391" s="307">
        <v>0</v>
      </c>
      <c r="E391" s="308" t="str">
        <f>IF(C391&gt;0,D391/C391-1,IF(C391&lt;0,-(D391/C391-1),""))</f>
        <v/>
      </c>
      <c r="F391" s="274" t="str">
        <f t="shared" si="33"/>
        <v>否</v>
      </c>
      <c r="G391" s="148" t="str">
        <f t="shared" si="34"/>
        <v>项</v>
      </c>
    </row>
    <row r="392" ht="36" hidden="1" customHeight="1" spans="1:7">
      <c r="A392" s="436" t="s">
        <v>751</v>
      </c>
      <c r="B392" s="305" t="s">
        <v>752</v>
      </c>
      <c r="C392" s="307">
        <v>0</v>
      </c>
      <c r="D392" s="307">
        <v>0</v>
      </c>
      <c r="E392" s="308" t="str">
        <f>IF(C392&gt;0,D392/C392-1,IF(C392&lt;0,-(D392/C392-1),""))</f>
        <v/>
      </c>
      <c r="F392" s="274" t="str">
        <f t="shared" si="33"/>
        <v>否</v>
      </c>
      <c r="G392" s="148" t="str">
        <f t="shared" si="34"/>
        <v>项</v>
      </c>
    </row>
    <row r="393" ht="36" hidden="1" customHeight="1" spans="1:7">
      <c r="A393" s="436" t="s">
        <v>753</v>
      </c>
      <c r="B393" s="305" t="s">
        <v>754</v>
      </c>
      <c r="C393" s="307">
        <v>0</v>
      </c>
      <c r="D393" s="307">
        <v>0</v>
      </c>
      <c r="E393" s="308" t="str">
        <f>IF(C393&gt;0,D393/C393-1,IF(C393&lt;0,-(D393/C393-1),""))</f>
        <v/>
      </c>
      <c r="F393" s="274" t="str">
        <f t="shared" si="33"/>
        <v>否</v>
      </c>
      <c r="G393" s="148" t="str">
        <f t="shared" si="34"/>
        <v>项</v>
      </c>
    </row>
    <row r="394" ht="37" customHeight="1" spans="1:7">
      <c r="A394" s="435" t="s">
        <v>755</v>
      </c>
      <c r="B394" s="301" t="s">
        <v>756</v>
      </c>
      <c r="C394" s="310"/>
      <c r="D394" s="310"/>
      <c r="E394" s="311" t="str">
        <f>IF(C394&lt;&gt;0,D394/C394-1,"")</f>
        <v/>
      </c>
      <c r="F394" s="274" t="str">
        <f t="shared" si="33"/>
        <v>否</v>
      </c>
      <c r="G394" s="148" t="str">
        <f t="shared" si="34"/>
        <v>款</v>
      </c>
    </row>
    <row r="395" ht="37" customHeight="1" spans="1:7">
      <c r="A395" s="436" t="s">
        <v>757</v>
      </c>
      <c r="B395" s="305" t="s">
        <v>758</v>
      </c>
      <c r="C395" s="307"/>
      <c r="D395" s="307"/>
      <c r="E395" s="311" t="str">
        <f>IF(C395&lt;&gt;0,D395/C395-1,"")</f>
        <v/>
      </c>
      <c r="F395" s="274" t="str">
        <f t="shared" si="33"/>
        <v>否</v>
      </c>
      <c r="G395" s="148" t="str">
        <f t="shared" si="34"/>
        <v>项</v>
      </c>
    </row>
    <row r="396" ht="36" hidden="1" customHeight="1" spans="1:7">
      <c r="A396" s="436" t="s">
        <v>759</v>
      </c>
      <c r="B396" s="305" t="s">
        <v>760</v>
      </c>
      <c r="C396" s="307">
        <v>0</v>
      </c>
      <c r="D396" s="307">
        <v>0</v>
      </c>
      <c r="E396" s="308" t="str">
        <f t="shared" ref="E396:E401" si="35">IF(C396&gt;0,D396/C396-1,IF(C396&lt;0,-(D396/C396-1),""))</f>
        <v/>
      </c>
      <c r="F396" s="274" t="str">
        <f t="shared" si="33"/>
        <v>否</v>
      </c>
      <c r="G396" s="148" t="str">
        <f t="shared" si="34"/>
        <v>项</v>
      </c>
    </row>
    <row r="397" ht="36" hidden="1" customHeight="1" spans="1:7">
      <c r="A397" s="436" t="s">
        <v>761</v>
      </c>
      <c r="B397" s="305" t="s">
        <v>762</v>
      </c>
      <c r="C397" s="307">
        <v>0</v>
      </c>
      <c r="D397" s="307">
        <v>0</v>
      </c>
      <c r="E397" s="308" t="str">
        <f t="shared" si="35"/>
        <v/>
      </c>
      <c r="F397" s="274" t="str">
        <f t="shared" si="33"/>
        <v>否</v>
      </c>
      <c r="G397" s="148" t="str">
        <f t="shared" si="34"/>
        <v>项</v>
      </c>
    </row>
    <row r="398" ht="36" hidden="1" customHeight="1" spans="1:7">
      <c r="A398" s="435" t="s">
        <v>763</v>
      </c>
      <c r="B398" s="301" t="s">
        <v>764</v>
      </c>
      <c r="C398" s="310">
        <f>SUM(C399:C401)</f>
        <v>0</v>
      </c>
      <c r="D398" s="310">
        <f>SUM(D399:D401)</f>
        <v>0</v>
      </c>
      <c r="E398" s="311" t="str">
        <f t="shared" si="35"/>
        <v/>
      </c>
      <c r="F398" s="274" t="str">
        <f t="shared" si="33"/>
        <v>否</v>
      </c>
      <c r="G398" s="148" t="str">
        <f t="shared" si="34"/>
        <v>款</v>
      </c>
    </row>
    <row r="399" ht="36" hidden="1" customHeight="1" spans="1:7">
      <c r="A399" s="436" t="s">
        <v>765</v>
      </c>
      <c r="B399" s="305" t="s">
        <v>766</v>
      </c>
      <c r="C399" s="307">
        <v>0</v>
      </c>
      <c r="D399" s="307">
        <v>0</v>
      </c>
      <c r="E399" s="308" t="str">
        <f t="shared" si="35"/>
        <v/>
      </c>
      <c r="F399" s="274" t="str">
        <f t="shared" si="33"/>
        <v>否</v>
      </c>
      <c r="G399" s="148" t="str">
        <f t="shared" si="34"/>
        <v>项</v>
      </c>
    </row>
    <row r="400" ht="36" hidden="1" customHeight="1" spans="1:7">
      <c r="A400" s="436" t="s">
        <v>767</v>
      </c>
      <c r="B400" s="305" t="s">
        <v>768</v>
      </c>
      <c r="C400" s="307">
        <v>0</v>
      </c>
      <c r="D400" s="307">
        <v>0</v>
      </c>
      <c r="E400" s="308" t="str">
        <f t="shared" si="35"/>
        <v/>
      </c>
      <c r="F400" s="274" t="str">
        <f t="shared" si="33"/>
        <v>否</v>
      </c>
      <c r="G400" s="148" t="str">
        <f t="shared" si="34"/>
        <v>项</v>
      </c>
    </row>
    <row r="401" ht="36" hidden="1" customHeight="1" spans="1:7">
      <c r="A401" s="436" t="s">
        <v>769</v>
      </c>
      <c r="B401" s="305" t="s">
        <v>770</v>
      </c>
      <c r="C401" s="307">
        <v>0</v>
      </c>
      <c r="D401" s="307">
        <v>0</v>
      </c>
      <c r="E401" s="308" t="str">
        <f t="shared" si="35"/>
        <v/>
      </c>
      <c r="F401" s="274" t="str">
        <f t="shared" si="33"/>
        <v>否</v>
      </c>
      <c r="G401" s="148" t="str">
        <f t="shared" si="34"/>
        <v>项</v>
      </c>
    </row>
    <row r="402" ht="37" customHeight="1" spans="1:7">
      <c r="A402" s="435" t="s">
        <v>771</v>
      </c>
      <c r="B402" s="301" t="s">
        <v>772</v>
      </c>
      <c r="C402" s="310">
        <f>SUBTOTAL(9,C403)</f>
        <v>397</v>
      </c>
      <c r="D402" s="310">
        <f>SUBTOTAL(9,D403)</f>
        <v>642</v>
      </c>
      <c r="E402" s="311">
        <f>IF(C402&lt;&gt;0,D402/C402-1,"")</f>
        <v>0.617</v>
      </c>
      <c r="F402" s="274" t="str">
        <f t="shared" si="33"/>
        <v>是</v>
      </c>
      <c r="G402" s="148" t="str">
        <f t="shared" si="34"/>
        <v>款</v>
      </c>
    </row>
    <row r="403" ht="37" customHeight="1" spans="1:7">
      <c r="A403" s="436" t="s">
        <v>773</v>
      </c>
      <c r="B403" s="305" t="s">
        <v>774</v>
      </c>
      <c r="C403" s="307">
        <v>397</v>
      </c>
      <c r="D403" s="307">
        <v>642</v>
      </c>
      <c r="E403" s="311">
        <f>IF(C403&lt;&gt;0,D403/C403-1,"")</f>
        <v>0.617</v>
      </c>
      <c r="F403" s="274" t="str">
        <f t="shared" si="33"/>
        <v>是</v>
      </c>
      <c r="G403" s="148" t="str">
        <f t="shared" si="34"/>
        <v>项</v>
      </c>
    </row>
    <row r="404" ht="36" hidden="1" customHeight="1" spans="1:7">
      <c r="A404" s="436" t="s">
        <v>775</v>
      </c>
      <c r="B404" s="305" t="s">
        <v>776</v>
      </c>
      <c r="C404" s="307">
        <v>0</v>
      </c>
      <c r="D404" s="307">
        <v>0</v>
      </c>
      <c r="E404" s="308" t="str">
        <f>IF(C404&gt;0,D404/C404-1,IF(C404&lt;0,-(D404/C404-1),""))</f>
        <v/>
      </c>
      <c r="F404" s="274" t="str">
        <f t="shared" si="33"/>
        <v>否</v>
      </c>
      <c r="G404" s="148" t="str">
        <f t="shared" si="34"/>
        <v>项</v>
      </c>
    </row>
    <row r="405" ht="36" hidden="1" customHeight="1" spans="1:7">
      <c r="A405" s="436" t="s">
        <v>777</v>
      </c>
      <c r="B405" s="305" t="s">
        <v>778</v>
      </c>
      <c r="C405" s="307">
        <v>0</v>
      </c>
      <c r="D405" s="307">
        <v>0</v>
      </c>
      <c r="E405" s="308" t="str">
        <f>IF(C405&gt;0,D405/C405-1,IF(C405&lt;0,-(D405/C405-1),""))</f>
        <v/>
      </c>
      <c r="F405" s="274" t="str">
        <f t="shared" si="33"/>
        <v>否</v>
      </c>
      <c r="G405" s="148" t="str">
        <f t="shared" si="34"/>
        <v>项</v>
      </c>
    </row>
    <row r="406" ht="37" customHeight="1" spans="1:7">
      <c r="A406" s="435" t="s">
        <v>779</v>
      </c>
      <c r="B406" s="301" t="s">
        <v>780</v>
      </c>
      <c r="C406" s="310">
        <f>SUBTOTAL(9,C407:C409)</f>
        <v>664</v>
      </c>
      <c r="D406" s="310">
        <f>SUBTOTAL(9,D407:D409)</f>
        <v>652</v>
      </c>
      <c r="E406" s="311">
        <f>IF(C406&lt;&gt;0,D406/C406-1,"")</f>
        <v>-0.018</v>
      </c>
      <c r="F406" s="274" t="str">
        <f t="shared" si="33"/>
        <v>是</v>
      </c>
      <c r="G406" s="148" t="str">
        <f t="shared" si="34"/>
        <v>款</v>
      </c>
    </row>
    <row r="407" ht="37" customHeight="1" spans="1:7">
      <c r="A407" s="436" t="s">
        <v>781</v>
      </c>
      <c r="B407" s="305" t="s">
        <v>782</v>
      </c>
      <c r="C407" s="307">
        <v>390</v>
      </c>
      <c r="D407" s="307">
        <v>403</v>
      </c>
      <c r="E407" s="311">
        <f>IF(C407&lt;&gt;0,D407/C407-1,"")</f>
        <v>0.033</v>
      </c>
      <c r="F407" s="274" t="str">
        <f t="shared" si="33"/>
        <v>是</v>
      </c>
      <c r="G407" s="148" t="str">
        <f t="shared" si="34"/>
        <v>项</v>
      </c>
    </row>
    <row r="408" ht="37" customHeight="1" spans="1:7">
      <c r="A408" s="436" t="s">
        <v>783</v>
      </c>
      <c r="B408" s="305" t="s">
        <v>784</v>
      </c>
      <c r="C408" s="307">
        <v>274</v>
      </c>
      <c r="D408" s="307">
        <v>249</v>
      </c>
      <c r="E408" s="311">
        <f>IF(C408&lt;&gt;0,D408/C408-1,"")</f>
        <v>-0.091</v>
      </c>
      <c r="F408" s="274" t="str">
        <f t="shared" si="33"/>
        <v>是</v>
      </c>
      <c r="G408" s="148" t="str">
        <f t="shared" si="34"/>
        <v>项</v>
      </c>
    </row>
    <row r="409" ht="37" customHeight="1" spans="1:7">
      <c r="A409" s="436" t="s">
        <v>785</v>
      </c>
      <c r="B409" s="305" t="s">
        <v>786</v>
      </c>
      <c r="C409" s="307"/>
      <c r="D409" s="307"/>
      <c r="E409" s="311" t="str">
        <f>IF(C409&lt;&gt;0,D409/C409-1,"")</f>
        <v/>
      </c>
      <c r="F409" s="274" t="str">
        <f t="shared" si="33"/>
        <v>否</v>
      </c>
      <c r="G409" s="148" t="str">
        <f t="shared" si="34"/>
        <v>项</v>
      </c>
    </row>
    <row r="410" ht="36" hidden="1" customHeight="1" spans="1:7">
      <c r="A410" s="436" t="s">
        <v>787</v>
      </c>
      <c r="B410" s="305" t="s">
        <v>788</v>
      </c>
      <c r="C410" s="307">
        <v>0</v>
      </c>
      <c r="D410" s="307">
        <v>0</v>
      </c>
      <c r="E410" s="308" t="str">
        <f>IF(C410&gt;0,D410/C410-1,IF(C410&lt;0,-(D410/C410-1),""))</f>
        <v/>
      </c>
      <c r="F410" s="274" t="str">
        <f t="shared" si="33"/>
        <v>否</v>
      </c>
      <c r="G410" s="148" t="str">
        <f t="shared" si="34"/>
        <v>项</v>
      </c>
    </row>
    <row r="411" ht="36" hidden="1" customHeight="1" spans="1:7">
      <c r="A411" s="436" t="s">
        <v>789</v>
      </c>
      <c r="B411" s="305" t="s">
        <v>790</v>
      </c>
      <c r="C411" s="307">
        <v>0</v>
      </c>
      <c r="D411" s="307">
        <v>0</v>
      </c>
      <c r="E411" s="308" t="str">
        <f>IF(C411&gt;0,D411/C411-1,IF(C411&lt;0,-(D411/C411-1),""))</f>
        <v/>
      </c>
      <c r="F411" s="274" t="str">
        <f t="shared" si="33"/>
        <v>否</v>
      </c>
      <c r="G411" s="148" t="str">
        <f t="shared" si="34"/>
        <v>项</v>
      </c>
    </row>
    <row r="412" ht="37" customHeight="1" spans="1:7">
      <c r="A412" s="435" t="s">
        <v>791</v>
      </c>
      <c r="B412" s="301" t="s">
        <v>792</v>
      </c>
      <c r="C412" s="310">
        <f>SUBTOTAL(9,C418)</f>
        <v>3000</v>
      </c>
      <c r="D412" s="310">
        <f>SUBTOTAL(9,D418)</f>
        <v>3000</v>
      </c>
      <c r="E412" s="311">
        <f>IF(C412&lt;&gt;0,D412/C412-1,"")</f>
        <v>0</v>
      </c>
      <c r="F412" s="274" t="str">
        <f t="shared" si="33"/>
        <v>是</v>
      </c>
      <c r="G412" s="148" t="str">
        <f t="shared" si="34"/>
        <v>款</v>
      </c>
    </row>
    <row r="413" s="427" customFormat="1" ht="36" hidden="1" customHeight="1" spans="1:7">
      <c r="A413" s="436" t="s">
        <v>793</v>
      </c>
      <c r="B413" s="305" t="s">
        <v>794</v>
      </c>
      <c r="C413" s="307">
        <v>0</v>
      </c>
      <c r="D413" s="307">
        <v>0</v>
      </c>
      <c r="E413" s="308" t="str">
        <f>IF(C413&gt;0,D413/C413-1,IF(C413&lt;0,-(D413/C413-1),""))</f>
        <v/>
      </c>
      <c r="F413" s="274" t="str">
        <f t="shared" si="33"/>
        <v>否</v>
      </c>
      <c r="G413" s="148" t="str">
        <f t="shared" si="34"/>
        <v>项</v>
      </c>
    </row>
    <row r="414" ht="36" hidden="1" customHeight="1" spans="1:7">
      <c r="A414" s="436" t="s">
        <v>795</v>
      </c>
      <c r="B414" s="305" t="s">
        <v>796</v>
      </c>
      <c r="C414" s="307">
        <v>0</v>
      </c>
      <c r="D414" s="307">
        <v>0</v>
      </c>
      <c r="E414" s="308" t="str">
        <f>IF(C414&gt;0,D414/C414-1,IF(C414&lt;0,-(D414/C414-1),""))</f>
        <v/>
      </c>
      <c r="F414" s="274" t="str">
        <f t="shared" si="33"/>
        <v>否</v>
      </c>
      <c r="G414" s="148" t="str">
        <f t="shared" si="34"/>
        <v>项</v>
      </c>
    </row>
    <row r="415" ht="36" hidden="1" customHeight="1" spans="1:7">
      <c r="A415" s="436" t="s">
        <v>797</v>
      </c>
      <c r="B415" s="305" t="s">
        <v>798</v>
      </c>
      <c r="C415" s="307">
        <v>0</v>
      </c>
      <c r="D415" s="307">
        <v>0</v>
      </c>
      <c r="E415" s="308" t="str">
        <f>IF(C415&gt;0,D415/C415-1,IF(C415&lt;0,-(D415/C415-1),""))</f>
        <v/>
      </c>
      <c r="F415" s="274" t="str">
        <f t="shared" si="33"/>
        <v>否</v>
      </c>
      <c r="G415" s="148" t="str">
        <f t="shared" si="34"/>
        <v>项</v>
      </c>
    </row>
    <row r="416" s="427" customFormat="1" ht="36" hidden="1" customHeight="1" spans="1:7">
      <c r="A416" s="436" t="s">
        <v>799</v>
      </c>
      <c r="B416" s="305" t="s">
        <v>800</v>
      </c>
      <c r="C416" s="307">
        <v>0</v>
      </c>
      <c r="D416" s="307">
        <v>0</v>
      </c>
      <c r="E416" s="308" t="str">
        <f>IF(C416&gt;0,D416/C416-1,IF(C416&lt;0,-(D416/C416-1),""))</f>
        <v/>
      </c>
      <c r="F416" s="274" t="str">
        <f t="shared" si="33"/>
        <v>否</v>
      </c>
      <c r="G416" s="148" t="str">
        <f t="shared" si="34"/>
        <v>项</v>
      </c>
    </row>
    <row r="417" ht="36" hidden="1" customHeight="1" spans="1:7">
      <c r="A417" s="436" t="s">
        <v>801</v>
      </c>
      <c r="B417" s="305" t="s">
        <v>802</v>
      </c>
      <c r="C417" s="307">
        <v>0</v>
      </c>
      <c r="D417" s="307">
        <v>0</v>
      </c>
      <c r="E417" s="308" t="str">
        <f>IF(C417&gt;0,D417/C417-1,IF(C417&lt;0,-(D417/C417-1),""))</f>
        <v/>
      </c>
      <c r="F417" s="274" t="str">
        <f t="shared" si="33"/>
        <v>否</v>
      </c>
      <c r="G417" s="148" t="str">
        <f t="shared" si="34"/>
        <v>项</v>
      </c>
    </row>
    <row r="418" ht="37" customHeight="1" spans="1:7">
      <c r="A418" s="436" t="s">
        <v>803</v>
      </c>
      <c r="B418" s="305" t="s">
        <v>804</v>
      </c>
      <c r="C418" s="307">
        <v>3000</v>
      </c>
      <c r="D418" s="307">
        <v>3000</v>
      </c>
      <c r="E418" s="311">
        <f t="shared" ref="E418:E425" si="36">IF(C418&lt;&gt;0,D418/C418-1,"")</f>
        <v>0</v>
      </c>
      <c r="F418" s="274" t="str">
        <f t="shared" si="33"/>
        <v>是</v>
      </c>
      <c r="G418" s="148" t="str">
        <f t="shared" si="34"/>
        <v>项</v>
      </c>
    </row>
    <row r="419" ht="37" customHeight="1" spans="1:7">
      <c r="A419" s="435" t="s">
        <v>805</v>
      </c>
      <c r="B419" s="301" t="s">
        <v>806</v>
      </c>
      <c r="C419" s="310">
        <f>SUBTOTAL(9,C420)</f>
        <v>5020</v>
      </c>
      <c r="D419" s="310">
        <f>SUBTOTAL(9,D420)</f>
        <v>2314</v>
      </c>
      <c r="E419" s="311">
        <f t="shared" si="36"/>
        <v>-0.539</v>
      </c>
      <c r="F419" s="274" t="str">
        <f t="shared" si="33"/>
        <v>是</v>
      </c>
      <c r="G419" s="148" t="str">
        <f t="shared" si="34"/>
        <v>款</v>
      </c>
    </row>
    <row r="420" ht="37" customHeight="1" spans="1:7">
      <c r="A420" s="305">
        <v>2059999</v>
      </c>
      <c r="B420" s="305" t="s">
        <v>807</v>
      </c>
      <c r="C420" s="307">
        <v>5020</v>
      </c>
      <c r="D420" s="307">
        <v>2314</v>
      </c>
      <c r="E420" s="311">
        <f t="shared" si="36"/>
        <v>-0.539</v>
      </c>
      <c r="F420" s="274" t="str">
        <f t="shared" si="33"/>
        <v>是</v>
      </c>
      <c r="G420" s="148" t="str">
        <f t="shared" si="34"/>
        <v>项</v>
      </c>
    </row>
    <row r="421" ht="37" customHeight="1" spans="1:7">
      <c r="A421" s="439" t="s">
        <v>808</v>
      </c>
      <c r="B421" s="440" t="s">
        <v>519</v>
      </c>
      <c r="C421" s="441"/>
      <c r="D421" s="441"/>
      <c r="E421" s="311" t="str">
        <f t="shared" si="36"/>
        <v/>
      </c>
      <c r="F421" s="274" t="str">
        <f t="shared" si="33"/>
        <v>否</v>
      </c>
      <c r="G421" s="148" t="str">
        <f t="shared" si="34"/>
        <v>项</v>
      </c>
    </row>
    <row r="422" ht="37" customHeight="1" spans="1:7">
      <c r="A422" s="439" t="s">
        <v>809</v>
      </c>
      <c r="B422" s="440" t="s">
        <v>810</v>
      </c>
      <c r="C422" s="441"/>
      <c r="D422" s="441"/>
      <c r="E422" s="311" t="str">
        <f t="shared" si="36"/>
        <v/>
      </c>
      <c r="F422" s="274" t="str">
        <f t="shared" si="33"/>
        <v>否</v>
      </c>
      <c r="G422" s="148" t="str">
        <f t="shared" si="34"/>
        <v>项</v>
      </c>
    </row>
    <row r="423" ht="37" customHeight="1" spans="1:7">
      <c r="A423" s="435" t="s">
        <v>79</v>
      </c>
      <c r="B423" s="301" t="s">
        <v>80</v>
      </c>
      <c r="C423" s="310">
        <f>C424+C429+C438+C444+C449+C454+C459+C466+C470+C474</f>
        <v>303</v>
      </c>
      <c r="D423" s="310">
        <f>D424+D429+D438+D444+D449+D454+D459+D466+D470+D474</f>
        <v>508</v>
      </c>
      <c r="E423" s="311">
        <f t="shared" si="36"/>
        <v>0.677</v>
      </c>
      <c r="F423" s="274" t="str">
        <f t="shared" si="33"/>
        <v>是</v>
      </c>
      <c r="G423" s="148" t="str">
        <f t="shared" si="34"/>
        <v>类</v>
      </c>
    </row>
    <row r="424" ht="37" customHeight="1" spans="1:7">
      <c r="A424" s="435" t="s">
        <v>811</v>
      </c>
      <c r="B424" s="301" t="s">
        <v>812</v>
      </c>
      <c r="C424" s="310">
        <f>SUBTOTAL(9,C425:C428)</f>
        <v>225</v>
      </c>
      <c r="D424" s="310">
        <f>SUBTOTAL(9,D425:D428)</f>
        <v>228</v>
      </c>
      <c r="E424" s="311">
        <f t="shared" si="36"/>
        <v>0.013</v>
      </c>
      <c r="F424" s="274" t="str">
        <f t="shared" si="33"/>
        <v>是</v>
      </c>
      <c r="G424" s="148" t="str">
        <f t="shared" si="34"/>
        <v>款</v>
      </c>
    </row>
    <row r="425" ht="37" customHeight="1" spans="1:7">
      <c r="A425" s="436" t="s">
        <v>813</v>
      </c>
      <c r="B425" s="305" t="s">
        <v>139</v>
      </c>
      <c r="C425" s="307">
        <v>225</v>
      </c>
      <c r="D425" s="307">
        <v>228</v>
      </c>
      <c r="E425" s="311">
        <f t="shared" si="36"/>
        <v>0.013</v>
      </c>
      <c r="F425" s="274" t="str">
        <f t="shared" si="33"/>
        <v>是</v>
      </c>
      <c r="G425" s="148" t="str">
        <f t="shared" si="34"/>
        <v>项</v>
      </c>
    </row>
    <row r="426" ht="36" hidden="1" customHeight="1" spans="1:7">
      <c r="A426" s="436" t="s">
        <v>814</v>
      </c>
      <c r="B426" s="305" t="s">
        <v>141</v>
      </c>
      <c r="C426" s="307">
        <v>0</v>
      </c>
      <c r="D426" s="307">
        <v>0</v>
      </c>
      <c r="E426" s="308" t="str">
        <f>IF(C426&gt;0,D426/C426-1,IF(C426&lt;0,-(D426/C426-1),""))</f>
        <v/>
      </c>
      <c r="F426" s="274" t="str">
        <f t="shared" si="33"/>
        <v>否</v>
      </c>
      <c r="G426" s="148" t="str">
        <f t="shared" si="34"/>
        <v>项</v>
      </c>
    </row>
    <row r="427" ht="37" customHeight="1" spans="1:7">
      <c r="A427" s="436" t="s">
        <v>815</v>
      </c>
      <c r="B427" s="305" t="s">
        <v>143</v>
      </c>
      <c r="C427" s="307"/>
      <c r="D427" s="307"/>
      <c r="E427" s="311" t="str">
        <f>IF(C427&lt;&gt;0,D427/C427-1,"")</f>
        <v/>
      </c>
      <c r="F427" s="274" t="str">
        <f t="shared" si="33"/>
        <v>否</v>
      </c>
      <c r="G427" s="148" t="str">
        <f t="shared" si="34"/>
        <v>项</v>
      </c>
    </row>
    <row r="428" ht="37" customHeight="1" spans="1:7">
      <c r="A428" s="436" t="s">
        <v>816</v>
      </c>
      <c r="B428" s="305" t="s">
        <v>817</v>
      </c>
      <c r="C428" s="307"/>
      <c r="D428" s="307"/>
      <c r="E428" s="311" t="str">
        <f>IF(C428&lt;&gt;0,D428/C428-1,"")</f>
        <v/>
      </c>
      <c r="F428" s="274" t="str">
        <f t="shared" si="33"/>
        <v>否</v>
      </c>
      <c r="G428" s="148" t="str">
        <f t="shared" si="34"/>
        <v>项</v>
      </c>
    </row>
    <row r="429" ht="37" customHeight="1" spans="1:7">
      <c r="A429" s="435" t="s">
        <v>818</v>
      </c>
      <c r="B429" s="301" t="s">
        <v>819</v>
      </c>
      <c r="C429" s="310"/>
      <c r="D429" s="310"/>
      <c r="E429" s="311" t="str">
        <f>IF(C429&lt;&gt;0,D429/C429-1,"")</f>
        <v/>
      </c>
      <c r="F429" s="274" t="str">
        <f t="shared" si="33"/>
        <v>否</v>
      </c>
      <c r="G429" s="148" t="str">
        <f t="shared" si="34"/>
        <v>款</v>
      </c>
    </row>
    <row r="430" ht="37" customHeight="1" spans="1:7">
      <c r="A430" s="436" t="s">
        <v>820</v>
      </c>
      <c r="B430" s="305" t="s">
        <v>821</v>
      </c>
      <c r="C430" s="307"/>
      <c r="D430" s="307"/>
      <c r="E430" s="311" t="str">
        <f>IF(C430&lt;&gt;0,D430/C430-1,"")</f>
        <v/>
      </c>
      <c r="F430" s="274" t="str">
        <f t="shared" si="33"/>
        <v>否</v>
      </c>
      <c r="G430" s="148" t="str">
        <f t="shared" si="34"/>
        <v>项</v>
      </c>
    </row>
    <row r="431" ht="36" hidden="1" customHeight="1" spans="1:7">
      <c r="A431" s="436" t="s">
        <v>822</v>
      </c>
      <c r="B431" s="305" t="s">
        <v>823</v>
      </c>
      <c r="C431" s="307">
        <v>0</v>
      </c>
      <c r="D431" s="307">
        <v>0</v>
      </c>
      <c r="E431" s="308" t="str">
        <f>IF(C431&gt;0,D431/C431-1,IF(C431&lt;0,-(D431/C431-1),""))</f>
        <v/>
      </c>
      <c r="F431" s="274" t="str">
        <f t="shared" si="33"/>
        <v>否</v>
      </c>
      <c r="G431" s="148" t="str">
        <f t="shared" si="34"/>
        <v>项</v>
      </c>
    </row>
    <row r="432" ht="36" hidden="1" customHeight="1" spans="1:7">
      <c r="A432" s="436" t="s">
        <v>824</v>
      </c>
      <c r="B432" s="305" t="s">
        <v>825</v>
      </c>
      <c r="C432" s="307">
        <v>0</v>
      </c>
      <c r="D432" s="307">
        <v>0</v>
      </c>
      <c r="E432" s="308" t="str">
        <f>IF(C432&gt;0,D432/C432-1,IF(C432&lt;0,-(D432/C432-1),""))</f>
        <v/>
      </c>
      <c r="F432" s="274" t="str">
        <f t="shared" si="33"/>
        <v>否</v>
      </c>
      <c r="G432" s="148" t="str">
        <f t="shared" si="34"/>
        <v>项</v>
      </c>
    </row>
    <row r="433" ht="36" hidden="1" customHeight="1" spans="1:7">
      <c r="A433" s="436" t="s">
        <v>826</v>
      </c>
      <c r="B433" s="305" t="s">
        <v>827</v>
      </c>
      <c r="C433" s="307">
        <v>0</v>
      </c>
      <c r="D433" s="307">
        <v>0</v>
      </c>
      <c r="E433" s="308" t="str">
        <f>IF(C433&gt;0,D433/C433-1,IF(C433&lt;0,-(D433/C433-1),""))</f>
        <v/>
      </c>
      <c r="F433" s="274" t="str">
        <f t="shared" si="33"/>
        <v>否</v>
      </c>
      <c r="G433" s="148" t="str">
        <f t="shared" si="34"/>
        <v>项</v>
      </c>
    </row>
    <row r="434" ht="37" customHeight="1" spans="1:7">
      <c r="A434" s="436" t="s">
        <v>828</v>
      </c>
      <c r="B434" s="305" t="s">
        <v>829</v>
      </c>
      <c r="C434" s="307"/>
      <c r="D434" s="307"/>
      <c r="E434" s="311" t="str">
        <f>IF(C434&lt;&gt;0,D434/C434-1,"")</f>
        <v/>
      </c>
      <c r="F434" s="274" t="str">
        <f t="shared" si="33"/>
        <v>否</v>
      </c>
      <c r="G434" s="148" t="str">
        <f t="shared" si="34"/>
        <v>项</v>
      </c>
    </row>
    <row r="435" ht="36" hidden="1" customHeight="1" spans="1:7">
      <c r="A435" s="436" t="s">
        <v>830</v>
      </c>
      <c r="B435" s="305" t="s">
        <v>831</v>
      </c>
      <c r="C435" s="307">
        <v>0</v>
      </c>
      <c r="D435" s="307">
        <v>0</v>
      </c>
      <c r="E435" s="308" t="str">
        <f>IF(C435&gt;0,D435/C435-1,IF(C435&lt;0,-(D435/C435-1),""))</f>
        <v/>
      </c>
      <c r="F435" s="274" t="str">
        <f t="shared" si="33"/>
        <v>否</v>
      </c>
      <c r="G435" s="148" t="str">
        <f t="shared" si="34"/>
        <v>项</v>
      </c>
    </row>
    <row r="436" ht="36" hidden="1" customHeight="1" spans="1:7">
      <c r="A436" s="438">
        <v>2060208</v>
      </c>
      <c r="B436" s="446" t="s">
        <v>832</v>
      </c>
      <c r="C436" s="307">
        <v>0</v>
      </c>
      <c r="D436" s="307">
        <v>0</v>
      </c>
      <c r="E436" s="308" t="str">
        <f>IF(C436&gt;0,D436/C436-1,IF(C436&lt;0,-(D436/C436-1),""))</f>
        <v/>
      </c>
      <c r="F436" s="274" t="str">
        <f t="shared" si="33"/>
        <v>否</v>
      </c>
      <c r="G436" s="148" t="str">
        <f t="shared" si="34"/>
        <v>项</v>
      </c>
    </row>
    <row r="437" ht="37" customHeight="1" spans="1:7">
      <c r="A437" s="436" t="s">
        <v>833</v>
      </c>
      <c r="B437" s="305" t="s">
        <v>834</v>
      </c>
      <c r="C437" s="307"/>
      <c r="D437" s="307"/>
      <c r="E437" s="311" t="str">
        <f>IF(C437&lt;&gt;0,D437/C437-1,"")</f>
        <v/>
      </c>
      <c r="F437" s="274" t="str">
        <f t="shared" si="33"/>
        <v>否</v>
      </c>
      <c r="G437" s="148" t="str">
        <f t="shared" si="34"/>
        <v>项</v>
      </c>
    </row>
    <row r="438" ht="37" customHeight="1" spans="1:7">
      <c r="A438" s="435" t="s">
        <v>835</v>
      </c>
      <c r="B438" s="301" t="s">
        <v>836</v>
      </c>
      <c r="C438" s="310"/>
      <c r="D438" s="310"/>
      <c r="E438" s="311" t="str">
        <f>IF(C438&lt;&gt;0,D438/C438-1,"")</f>
        <v/>
      </c>
      <c r="F438" s="274" t="str">
        <f t="shared" si="33"/>
        <v>否</v>
      </c>
      <c r="G438" s="148" t="str">
        <f t="shared" si="34"/>
        <v>款</v>
      </c>
    </row>
    <row r="439" ht="37" customHeight="1" spans="1:7">
      <c r="A439" s="436" t="s">
        <v>837</v>
      </c>
      <c r="B439" s="305" t="s">
        <v>821</v>
      </c>
      <c r="C439" s="307"/>
      <c r="D439" s="307"/>
      <c r="E439" s="311" t="str">
        <f>IF(C439&lt;&gt;0,D439/C439-1,"")</f>
        <v/>
      </c>
      <c r="F439" s="274" t="str">
        <f t="shared" si="33"/>
        <v>否</v>
      </c>
      <c r="G439" s="148" t="str">
        <f t="shared" si="34"/>
        <v>项</v>
      </c>
    </row>
    <row r="440" ht="37" customHeight="1" spans="1:7">
      <c r="A440" s="436" t="s">
        <v>838</v>
      </c>
      <c r="B440" s="305" t="s">
        <v>839</v>
      </c>
      <c r="C440" s="307"/>
      <c r="D440" s="307"/>
      <c r="E440" s="311" t="str">
        <f>IF(C440&lt;&gt;0,D440/C440-1,"")</f>
        <v/>
      </c>
      <c r="F440" s="274" t="str">
        <f t="shared" si="33"/>
        <v>否</v>
      </c>
      <c r="G440" s="148" t="str">
        <f t="shared" si="34"/>
        <v>项</v>
      </c>
    </row>
    <row r="441" ht="36" hidden="1" customHeight="1" spans="1:7">
      <c r="A441" s="436" t="s">
        <v>840</v>
      </c>
      <c r="B441" s="305" t="s">
        <v>841</v>
      </c>
      <c r="C441" s="307">
        <v>0</v>
      </c>
      <c r="D441" s="307">
        <v>0</v>
      </c>
      <c r="E441" s="308" t="str">
        <f>IF(C441&gt;0,D441/C441-1,IF(C441&lt;0,-(D441/C441-1),""))</f>
        <v/>
      </c>
      <c r="F441" s="274" t="str">
        <f t="shared" si="33"/>
        <v>否</v>
      </c>
      <c r="G441" s="148" t="str">
        <f t="shared" si="34"/>
        <v>项</v>
      </c>
    </row>
    <row r="442" ht="36" hidden="1" customHeight="1" spans="1:7">
      <c r="A442" s="436" t="s">
        <v>842</v>
      </c>
      <c r="B442" s="305" t="s">
        <v>843</v>
      </c>
      <c r="C442" s="307">
        <v>0</v>
      </c>
      <c r="D442" s="307">
        <v>0</v>
      </c>
      <c r="E442" s="308" t="str">
        <f>IF(C442&gt;0,D442/C442-1,IF(C442&lt;0,-(D442/C442-1),""))</f>
        <v/>
      </c>
      <c r="F442" s="274" t="str">
        <f t="shared" si="33"/>
        <v>否</v>
      </c>
      <c r="G442" s="148" t="str">
        <f t="shared" si="34"/>
        <v>项</v>
      </c>
    </row>
    <row r="443" ht="36" hidden="1" customHeight="1" spans="1:7">
      <c r="A443" s="436" t="s">
        <v>844</v>
      </c>
      <c r="B443" s="305" t="s">
        <v>845</v>
      </c>
      <c r="C443" s="307">
        <v>0</v>
      </c>
      <c r="D443" s="307">
        <v>0</v>
      </c>
      <c r="E443" s="308" t="str">
        <f>IF(C443&gt;0,D443/C443-1,IF(C443&lt;0,-(D443/C443-1),""))</f>
        <v/>
      </c>
      <c r="F443" s="274" t="str">
        <f t="shared" si="33"/>
        <v>否</v>
      </c>
      <c r="G443" s="148" t="str">
        <f t="shared" si="34"/>
        <v>项</v>
      </c>
    </row>
    <row r="444" ht="37" customHeight="1" spans="1:7">
      <c r="A444" s="435" t="s">
        <v>846</v>
      </c>
      <c r="B444" s="301" t="s">
        <v>847</v>
      </c>
      <c r="C444" s="310">
        <f>SUBTOTAL(9,C445:C448)</f>
        <v>20</v>
      </c>
      <c r="D444" s="310">
        <f>SUBTOTAL(9,D445:D448)</f>
        <v>220</v>
      </c>
      <c r="E444" s="311">
        <f t="shared" ref="E444:E450" si="37">IF(C444&lt;&gt;0,D444/C444-1,"")</f>
        <v>10</v>
      </c>
      <c r="F444" s="274" t="str">
        <f t="shared" si="33"/>
        <v>是</v>
      </c>
      <c r="G444" s="148" t="str">
        <f t="shared" si="34"/>
        <v>款</v>
      </c>
    </row>
    <row r="445" ht="37" customHeight="1" spans="1:7">
      <c r="A445" s="436" t="s">
        <v>848</v>
      </c>
      <c r="B445" s="305" t="s">
        <v>821</v>
      </c>
      <c r="C445" s="307"/>
      <c r="D445" s="307"/>
      <c r="E445" s="311" t="str">
        <f t="shared" si="37"/>
        <v/>
      </c>
      <c r="F445" s="274" t="str">
        <f t="shared" si="33"/>
        <v>否</v>
      </c>
      <c r="G445" s="148" t="str">
        <f t="shared" si="34"/>
        <v>项</v>
      </c>
    </row>
    <row r="446" ht="37" customHeight="1" spans="1:7">
      <c r="A446" s="436" t="s">
        <v>849</v>
      </c>
      <c r="B446" s="305" t="s">
        <v>850</v>
      </c>
      <c r="C446" s="307"/>
      <c r="D446" s="307">
        <v>20</v>
      </c>
      <c r="E446" s="311" t="str">
        <f t="shared" si="37"/>
        <v/>
      </c>
      <c r="F446" s="274" t="str">
        <f t="shared" si="33"/>
        <v>是</v>
      </c>
      <c r="G446" s="148" t="str">
        <f t="shared" si="34"/>
        <v>项</v>
      </c>
    </row>
    <row r="447" ht="37" customHeight="1" spans="1:7">
      <c r="A447" s="447">
        <v>2060405</v>
      </c>
      <c r="B447" s="305" t="s">
        <v>851</v>
      </c>
      <c r="C447" s="307"/>
      <c r="D447" s="307"/>
      <c r="E447" s="311" t="str">
        <f t="shared" si="37"/>
        <v/>
      </c>
      <c r="F447" s="274" t="str">
        <f t="shared" si="33"/>
        <v>否</v>
      </c>
      <c r="G447" s="148" t="str">
        <f t="shared" si="34"/>
        <v>项</v>
      </c>
    </row>
    <row r="448" ht="37" customHeight="1" spans="1:7">
      <c r="A448" s="436" t="s">
        <v>852</v>
      </c>
      <c r="B448" s="305" t="s">
        <v>853</v>
      </c>
      <c r="C448" s="307">
        <v>20</v>
      </c>
      <c r="D448" s="307">
        <v>200</v>
      </c>
      <c r="E448" s="311">
        <f t="shared" si="37"/>
        <v>9</v>
      </c>
      <c r="F448" s="274" t="str">
        <f t="shared" si="33"/>
        <v>是</v>
      </c>
      <c r="G448" s="148" t="str">
        <f t="shared" si="34"/>
        <v>项</v>
      </c>
    </row>
    <row r="449" ht="37" customHeight="1" spans="1:7">
      <c r="A449" s="435" t="s">
        <v>854</v>
      </c>
      <c r="B449" s="301" t="s">
        <v>855</v>
      </c>
      <c r="C449" s="310"/>
      <c r="D449" s="310"/>
      <c r="E449" s="311" t="str">
        <f t="shared" si="37"/>
        <v/>
      </c>
      <c r="F449" s="274" t="str">
        <f t="shared" si="33"/>
        <v>否</v>
      </c>
      <c r="G449" s="148" t="str">
        <f t="shared" si="34"/>
        <v>款</v>
      </c>
    </row>
    <row r="450" ht="37" customHeight="1" spans="1:7">
      <c r="A450" s="436" t="s">
        <v>856</v>
      </c>
      <c r="B450" s="305" t="s">
        <v>821</v>
      </c>
      <c r="C450" s="307"/>
      <c r="D450" s="307"/>
      <c r="E450" s="311" t="str">
        <f t="shared" si="37"/>
        <v/>
      </c>
      <c r="F450" s="274" t="str">
        <f t="shared" si="33"/>
        <v>否</v>
      </c>
      <c r="G450" s="148" t="str">
        <f t="shared" si="34"/>
        <v>项</v>
      </c>
    </row>
    <row r="451" ht="36" hidden="1" customHeight="1" spans="1:7">
      <c r="A451" s="436" t="s">
        <v>857</v>
      </c>
      <c r="B451" s="305" t="s">
        <v>858</v>
      </c>
      <c r="C451" s="307">
        <v>0</v>
      </c>
      <c r="D451" s="307">
        <v>0</v>
      </c>
      <c r="E451" s="308" t="str">
        <f>IF(C451&gt;0,D451/C451-1,IF(C451&lt;0,-(D451/C451-1),""))</f>
        <v/>
      </c>
      <c r="F451" s="274" t="str">
        <f t="shared" si="33"/>
        <v>否</v>
      </c>
      <c r="G451" s="148" t="str">
        <f t="shared" si="34"/>
        <v>项</v>
      </c>
    </row>
    <row r="452" ht="37" customHeight="1" spans="1:7">
      <c r="A452" s="436" t="s">
        <v>859</v>
      </c>
      <c r="B452" s="305" t="s">
        <v>860</v>
      </c>
      <c r="C452" s="307"/>
      <c r="D452" s="307"/>
      <c r="E452" s="311" t="str">
        <f>IF(C452&lt;&gt;0,D452/C452-1,"")</f>
        <v/>
      </c>
      <c r="F452" s="274" t="str">
        <f t="shared" ref="F452:F515" si="38">IF(LEN(A452)=3,"是",IF(B452&lt;&gt;"",IF(SUM(C452:D452)&lt;&gt;0,"是","否"),"是"))</f>
        <v>否</v>
      </c>
      <c r="G452" s="148" t="str">
        <f t="shared" ref="G452:G515" si="39">IF(LEN(A452)=3,"类",IF(LEN(A452)=5,"款","项"))</f>
        <v>项</v>
      </c>
    </row>
    <row r="453" ht="37" customHeight="1" spans="1:7">
      <c r="A453" s="436" t="s">
        <v>861</v>
      </c>
      <c r="B453" s="305" t="s">
        <v>862</v>
      </c>
      <c r="C453" s="307"/>
      <c r="D453" s="307"/>
      <c r="E453" s="311" t="str">
        <f>IF(C453&lt;&gt;0,D453/C453-1,"")</f>
        <v/>
      </c>
      <c r="F453" s="274" t="str">
        <f t="shared" si="38"/>
        <v>否</v>
      </c>
      <c r="G453" s="148" t="str">
        <f t="shared" si="39"/>
        <v>项</v>
      </c>
    </row>
    <row r="454" ht="37" customHeight="1" spans="1:7">
      <c r="A454" s="435" t="s">
        <v>863</v>
      </c>
      <c r="B454" s="301" t="s">
        <v>864</v>
      </c>
      <c r="C454" s="310"/>
      <c r="D454" s="310"/>
      <c r="E454" s="311" t="str">
        <f>IF(C454&lt;&gt;0,D454/C454-1,"")</f>
        <v/>
      </c>
      <c r="F454" s="274" t="str">
        <f t="shared" si="38"/>
        <v>否</v>
      </c>
      <c r="G454" s="148" t="str">
        <f t="shared" si="39"/>
        <v>款</v>
      </c>
    </row>
    <row r="455" ht="37" customHeight="1" spans="1:7">
      <c r="A455" s="436" t="s">
        <v>865</v>
      </c>
      <c r="B455" s="305" t="s">
        <v>866</v>
      </c>
      <c r="C455" s="307"/>
      <c r="D455" s="307"/>
      <c r="E455" s="311" t="str">
        <f>IF(C455&lt;&gt;0,D455/C455-1,"")</f>
        <v/>
      </c>
      <c r="F455" s="274" t="str">
        <f t="shared" si="38"/>
        <v>否</v>
      </c>
      <c r="G455" s="148" t="str">
        <f t="shared" si="39"/>
        <v>项</v>
      </c>
    </row>
    <row r="456" ht="37" customHeight="1" spans="1:7">
      <c r="A456" s="436" t="s">
        <v>867</v>
      </c>
      <c r="B456" s="305" t="s">
        <v>868</v>
      </c>
      <c r="C456" s="307"/>
      <c r="D456" s="307"/>
      <c r="E456" s="311" t="str">
        <f>IF(C456&lt;&gt;0,D456/C456-1,"")</f>
        <v/>
      </c>
      <c r="F456" s="274" t="str">
        <f t="shared" si="38"/>
        <v>否</v>
      </c>
      <c r="G456" s="148" t="str">
        <f t="shared" si="39"/>
        <v>项</v>
      </c>
    </row>
    <row r="457" ht="36" hidden="1" customHeight="1" spans="1:7">
      <c r="A457" s="436" t="s">
        <v>869</v>
      </c>
      <c r="B457" s="305" t="s">
        <v>870</v>
      </c>
      <c r="C457" s="307">
        <v>0</v>
      </c>
      <c r="D457" s="307">
        <v>0</v>
      </c>
      <c r="E457" s="308" t="str">
        <f>IF(C457&gt;0,D457/C457-1,IF(C457&lt;0,-(D457/C457-1),""))</f>
        <v/>
      </c>
      <c r="F457" s="274" t="str">
        <f t="shared" si="38"/>
        <v>否</v>
      </c>
      <c r="G457" s="148" t="str">
        <f t="shared" si="39"/>
        <v>项</v>
      </c>
    </row>
    <row r="458" ht="37" customHeight="1" spans="1:7">
      <c r="A458" s="436" t="s">
        <v>871</v>
      </c>
      <c r="B458" s="305" t="s">
        <v>872</v>
      </c>
      <c r="C458" s="307"/>
      <c r="D458" s="307"/>
      <c r="E458" s="311" t="str">
        <f t="shared" ref="E458:E463" si="40">IF(C458&lt;&gt;0,D458/C458-1,"")</f>
        <v/>
      </c>
      <c r="F458" s="274" t="str">
        <f t="shared" si="38"/>
        <v>否</v>
      </c>
      <c r="G458" s="148" t="str">
        <f t="shared" si="39"/>
        <v>项</v>
      </c>
    </row>
    <row r="459" ht="37" customHeight="1" spans="1:7">
      <c r="A459" s="435" t="s">
        <v>873</v>
      </c>
      <c r="B459" s="301" t="s">
        <v>874</v>
      </c>
      <c r="C459" s="310">
        <f>SUBTOTAL(9,C460:C465)</f>
        <v>58</v>
      </c>
      <c r="D459" s="310">
        <f>SUBTOTAL(9,D460:D465)</f>
        <v>60</v>
      </c>
      <c r="E459" s="311">
        <f t="shared" si="40"/>
        <v>0.034</v>
      </c>
      <c r="F459" s="274" t="str">
        <f t="shared" si="38"/>
        <v>是</v>
      </c>
      <c r="G459" s="148" t="str">
        <f t="shared" si="39"/>
        <v>款</v>
      </c>
    </row>
    <row r="460" ht="37" customHeight="1" spans="1:7">
      <c r="A460" s="436" t="s">
        <v>875</v>
      </c>
      <c r="B460" s="305" t="s">
        <v>821</v>
      </c>
      <c r="C460" s="307">
        <v>38</v>
      </c>
      <c r="D460" s="307">
        <v>40</v>
      </c>
      <c r="E460" s="311">
        <f t="shared" si="40"/>
        <v>0.053</v>
      </c>
      <c r="F460" s="274" t="str">
        <f t="shared" si="38"/>
        <v>是</v>
      </c>
      <c r="G460" s="148" t="str">
        <f t="shared" si="39"/>
        <v>项</v>
      </c>
    </row>
    <row r="461" ht="37" customHeight="1" spans="1:7">
      <c r="A461" s="436" t="s">
        <v>876</v>
      </c>
      <c r="B461" s="305" t="s">
        <v>877</v>
      </c>
      <c r="C461" s="307">
        <v>20</v>
      </c>
      <c r="D461" s="307">
        <v>20</v>
      </c>
      <c r="E461" s="311">
        <f t="shared" si="40"/>
        <v>0</v>
      </c>
      <c r="F461" s="274" t="str">
        <f t="shared" si="38"/>
        <v>是</v>
      </c>
      <c r="G461" s="148" t="str">
        <f t="shared" si="39"/>
        <v>项</v>
      </c>
    </row>
    <row r="462" ht="37" customHeight="1" spans="1:7">
      <c r="A462" s="436" t="s">
        <v>878</v>
      </c>
      <c r="B462" s="305" t="s">
        <v>879</v>
      </c>
      <c r="C462" s="307"/>
      <c r="D462" s="307"/>
      <c r="E462" s="311" t="str">
        <f t="shared" si="40"/>
        <v/>
      </c>
      <c r="F462" s="274" t="str">
        <f t="shared" si="38"/>
        <v>否</v>
      </c>
      <c r="G462" s="148" t="str">
        <f t="shared" si="39"/>
        <v>项</v>
      </c>
    </row>
    <row r="463" ht="37" customHeight="1" spans="1:7">
      <c r="A463" s="436" t="s">
        <v>880</v>
      </c>
      <c r="B463" s="305" t="s">
        <v>881</v>
      </c>
      <c r="C463" s="307"/>
      <c r="D463" s="307"/>
      <c r="E463" s="311" t="str">
        <f t="shared" si="40"/>
        <v/>
      </c>
      <c r="F463" s="274" t="str">
        <f t="shared" si="38"/>
        <v>否</v>
      </c>
      <c r="G463" s="148" t="str">
        <f t="shared" si="39"/>
        <v>项</v>
      </c>
    </row>
    <row r="464" ht="36" hidden="1" customHeight="1" spans="1:7">
      <c r="A464" s="436" t="s">
        <v>882</v>
      </c>
      <c r="B464" s="305" t="s">
        <v>883</v>
      </c>
      <c r="C464" s="307">
        <v>0</v>
      </c>
      <c r="D464" s="307">
        <v>0</v>
      </c>
      <c r="E464" s="308" t="str">
        <f>IF(C464&gt;0,D464/C464-1,IF(C464&lt;0,-(D464/C464-1),""))</f>
        <v/>
      </c>
      <c r="F464" s="274" t="str">
        <f t="shared" si="38"/>
        <v>否</v>
      </c>
      <c r="G464" s="148" t="str">
        <f t="shared" si="39"/>
        <v>项</v>
      </c>
    </row>
    <row r="465" ht="37" customHeight="1" spans="1:7">
      <c r="A465" s="436" t="s">
        <v>884</v>
      </c>
      <c r="B465" s="305" t="s">
        <v>885</v>
      </c>
      <c r="C465" s="307"/>
      <c r="D465" s="307"/>
      <c r="E465" s="311" t="str">
        <f>IF(C465&lt;&gt;0,D465/C465-1,"")</f>
        <v/>
      </c>
      <c r="F465" s="274" t="str">
        <f t="shared" si="38"/>
        <v>否</v>
      </c>
      <c r="G465" s="148" t="str">
        <f t="shared" si="39"/>
        <v>项</v>
      </c>
    </row>
    <row r="466" ht="37" customHeight="1" spans="1:7">
      <c r="A466" s="435" t="s">
        <v>886</v>
      </c>
      <c r="B466" s="301" t="s">
        <v>887</v>
      </c>
      <c r="C466" s="310"/>
      <c r="D466" s="310"/>
      <c r="E466" s="311" t="str">
        <f>IF(C466&lt;&gt;0,D466/C466-1,"")</f>
        <v/>
      </c>
      <c r="F466" s="274" t="str">
        <f t="shared" si="38"/>
        <v>否</v>
      </c>
      <c r="G466" s="148" t="str">
        <f t="shared" si="39"/>
        <v>款</v>
      </c>
    </row>
    <row r="467" ht="37" customHeight="1" spans="1:7">
      <c r="A467" s="436" t="s">
        <v>888</v>
      </c>
      <c r="B467" s="305" t="s">
        <v>889</v>
      </c>
      <c r="C467" s="307"/>
      <c r="D467" s="307"/>
      <c r="E467" s="311" t="str">
        <f>IF(C467&lt;&gt;0,D467/C467-1,"")</f>
        <v/>
      </c>
      <c r="F467" s="274" t="str">
        <f t="shared" si="38"/>
        <v>否</v>
      </c>
      <c r="G467" s="148" t="str">
        <f t="shared" si="39"/>
        <v>项</v>
      </c>
    </row>
    <row r="468" ht="37" customHeight="1" spans="1:7">
      <c r="A468" s="436" t="s">
        <v>890</v>
      </c>
      <c r="B468" s="305" t="s">
        <v>891</v>
      </c>
      <c r="C468" s="307"/>
      <c r="D468" s="307"/>
      <c r="E468" s="311" t="str">
        <f>IF(C468&lt;&gt;0,D468/C468-1,"")</f>
        <v/>
      </c>
      <c r="F468" s="274" t="str">
        <f t="shared" si="38"/>
        <v>否</v>
      </c>
      <c r="G468" s="148" t="str">
        <f t="shared" si="39"/>
        <v>项</v>
      </c>
    </row>
    <row r="469" ht="36" hidden="1" customHeight="1" spans="1:7">
      <c r="A469" s="436" t="s">
        <v>892</v>
      </c>
      <c r="B469" s="305" t="s">
        <v>893</v>
      </c>
      <c r="C469" s="307">
        <v>0</v>
      </c>
      <c r="D469" s="307">
        <v>0</v>
      </c>
      <c r="E469" s="308" t="str">
        <f>IF(C469&gt;0,D469/C469-1,IF(C469&lt;0,-(D469/C469-1),""))</f>
        <v/>
      </c>
      <c r="F469" s="274" t="str">
        <f t="shared" si="38"/>
        <v>否</v>
      </c>
      <c r="G469" s="148" t="str">
        <f t="shared" si="39"/>
        <v>项</v>
      </c>
    </row>
    <row r="470" ht="37" customHeight="1" spans="1:7">
      <c r="A470" s="435" t="s">
        <v>894</v>
      </c>
      <c r="B470" s="301" t="s">
        <v>895</v>
      </c>
      <c r="C470" s="310"/>
      <c r="D470" s="310"/>
      <c r="E470" s="311" t="str">
        <f>IF(C470&lt;&gt;0,D470/C470-1,"")</f>
        <v/>
      </c>
      <c r="F470" s="274" t="str">
        <f t="shared" si="38"/>
        <v>否</v>
      </c>
      <c r="G470" s="148" t="str">
        <f t="shared" si="39"/>
        <v>款</v>
      </c>
    </row>
    <row r="471" ht="37" customHeight="1" spans="1:7">
      <c r="A471" s="436" t="s">
        <v>896</v>
      </c>
      <c r="B471" s="305" t="s">
        <v>897</v>
      </c>
      <c r="C471" s="307"/>
      <c r="D471" s="307"/>
      <c r="E471" s="311" t="str">
        <f>IF(C471&lt;&gt;0,D471/C471-1,"")</f>
        <v/>
      </c>
      <c r="F471" s="274" t="str">
        <f t="shared" si="38"/>
        <v>否</v>
      </c>
      <c r="G471" s="148" t="str">
        <f t="shared" si="39"/>
        <v>项</v>
      </c>
    </row>
    <row r="472" ht="37" customHeight="1" spans="1:7">
      <c r="A472" s="436" t="s">
        <v>898</v>
      </c>
      <c r="B472" s="305" t="s">
        <v>899</v>
      </c>
      <c r="C472" s="307"/>
      <c r="D472" s="307"/>
      <c r="E472" s="311" t="str">
        <f>IF(C472&lt;&gt;0,D472/C472-1,"")</f>
        <v/>
      </c>
      <c r="F472" s="274" t="str">
        <f t="shared" si="38"/>
        <v>否</v>
      </c>
      <c r="G472" s="148" t="str">
        <f t="shared" si="39"/>
        <v>项</v>
      </c>
    </row>
    <row r="473" ht="36" hidden="1" customHeight="1" spans="1:7">
      <c r="A473" s="436" t="s">
        <v>900</v>
      </c>
      <c r="B473" s="305" t="s">
        <v>901</v>
      </c>
      <c r="C473" s="307">
        <v>0</v>
      </c>
      <c r="D473" s="307">
        <v>0</v>
      </c>
      <c r="E473" s="308" t="str">
        <f>IF(C473&gt;0,D473/C473-1,IF(C473&lt;0,-(D473/C473-1),""))</f>
        <v/>
      </c>
      <c r="F473" s="274" t="str">
        <f t="shared" si="38"/>
        <v>否</v>
      </c>
      <c r="G473" s="148" t="str">
        <f t="shared" si="39"/>
        <v>项</v>
      </c>
    </row>
    <row r="474" ht="37" customHeight="1" spans="1:7">
      <c r="A474" s="435" t="s">
        <v>902</v>
      </c>
      <c r="B474" s="301" t="s">
        <v>903</v>
      </c>
      <c r="C474" s="310"/>
      <c r="D474" s="310"/>
      <c r="E474" s="311" t="str">
        <f>IF(C474&lt;&gt;0,D474/C474-1,"")</f>
        <v/>
      </c>
      <c r="F474" s="274" t="str">
        <f t="shared" si="38"/>
        <v>否</v>
      </c>
      <c r="G474" s="148" t="str">
        <f t="shared" si="39"/>
        <v>款</v>
      </c>
    </row>
    <row r="475" ht="37" customHeight="1" spans="1:7">
      <c r="A475" s="436" t="s">
        <v>904</v>
      </c>
      <c r="B475" s="305" t="s">
        <v>905</v>
      </c>
      <c r="C475" s="307"/>
      <c r="D475" s="307"/>
      <c r="E475" s="311" t="str">
        <f>IF(C475&lt;&gt;0,D475/C475-1,"")</f>
        <v/>
      </c>
      <c r="F475" s="274" t="str">
        <f t="shared" si="38"/>
        <v>否</v>
      </c>
      <c r="G475" s="148" t="str">
        <f t="shared" si="39"/>
        <v>项</v>
      </c>
    </row>
    <row r="476" ht="36" hidden="1" customHeight="1" spans="1:7">
      <c r="A476" s="436" t="s">
        <v>906</v>
      </c>
      <c r="B476" s="305" t="s">
        <v>907</v>
      </c>
      <c r="C476" s="307">
        <v>0</v>
      </c>
      <c r="D476" s="307">
        <v>0</v>
      </c>
      <c r="E476" s="308" t="str">
        <f>IF(C476&gt;0,D476/C476-1,IF(C476&lt;0,-(D476/C476-1),""))</f>
        <v/>
      </c>
      <c r="F476" s="274" t="str">
        <f t="shared" si="38"/>
        <v>否</v>
      </c>
      <c r="G476" s="148" t="str">
        <f t="shared" si="39"/>
        <v>项</v>
      </c>
    </row>
    <row r="477" ht="37" customHeight="1" spans="1:7">
      <c r="A477" s="436" t="s">
        <v>908</v>
      </c>
      <c r="B477" s="305" t="s">
        <v>909</v>
      </c>
      <c r="C477" s="307"/>
      <c r="D477" s="307"/>
      <c r="E477" s="311" t="str">
        <f t="shared" ref="E477:E482" si="41">IF(C477&lt;&gt;0,D477/C477-1,"")</f>
        <v/>
      </c>
      <c r="F477" s="274" t="str">
        <f t="shared" si="38"/>
        <v>否</v>
      </c>
      <c r="G477" s="148" t="str">
        <f t="shared" si="39"/>
        <v>项</v>
      </c>
    </row>
    <row r="478" ht="37" customHeight="1" spans="1:7">
      <c r="A478" s="436" t="s">
        <v>910</v>
      </c>
      <c r="B478" s="305" t="s">
        <v>911</v>
      </c>
      <c r="C478" s="307"/>
      <c r="D478" s="307"/>
      <c r="E478" s="311" t="str">
        <f t="shared" si="41"/>
        <v/>
      </c>
      <c r="F478" s="274" t="str">
        <f t="shared" si="38"/>
        <v>否</v>
      </c>
      <c r="G478" s="148" t="str">
        <f t="shared" si="39"/>
        <v>项</v>
      </c>
    </row>
    <row r="479" ht="37" customHeight="1" spans="1:7">
      <c r="A479" s="435" t="s">
        <v>912</v>
      </c>
      <c r="B479" s="445" t="s">
        <v>519</v>
      </c>
      <c r="C479" s="441"/>
      <c r="D479" s="441"/>
      <c r="E479" s="311" t="str">
        <f t="shared" si="41"/>
        <v/>
      </c>
      <c r="F479" s="274" t="str">
        <f t="shared" si="38"/>
        <v>否</v>
      </c>
      <c r="G479" s="148" t="str">
        <f t="shared" si="39"/>
        <v>项</v>
      </c>
    </row>
    <row r="480" ht="37" customHeight="1" spans="1:7">
      <c r="A480" s="435" t="s">
        <v>81</v>
      </c>
      <c r="B480" s="301" t="s">
        <v>82</v>
      </c>
      <c r="C480" s="310">
        <f>C481+C497+C505+C516+C525+C535</f>
        <v>5395</v>
      </c>
      <c r="D480" s="310">
        <f>D481+D497+D505+D516+D525+D535</f>
        <v>2910</v>
      </c>
      <c r="E480" s="311">
        <f t="shared" si="41"/>
        <v>-0.461</v>
      </c>
      <c r="F480" s="274" t="str">
        <f t="shared" si="38"/>
        <v>是</v>
      </c>
      <c r="G480" s="148" t="str">
        <f t="shared" si="39"/>
        <v>类</v>
      </c>
    </row>
    <row r="481" ht="37" customHeight="1" spans="1:7">
      <c r="A481" s="435" t="s">
        <v>913</v>
      </c>
      <c r="B481" s="301" t="s">
        <v>914</v>
      </c>
      <c r="C481" s="310">
        <f>SUBTOTAL(9,C482:C496)</f>
        <v>4899</v>
      </c>
      <c r="D481" s="310">
        <f>SUBTOTAL(9,D482:D496)</f>
        <v>2216</v>
      </c>
      <c r="E481" s="311">
        <f t="shared" si="41"/>
        <v>-0.548</v>
      </c>
      <c r="F481" s="274" t="str">
        <f t="shared" si="38"/>
        <v>是</v>
      </c>
      <c r="G481" s="148" t="str">
        <f t="shared" si="39"/>
        <v>款</v>
      </c>
    </row>
    <row r="482" ht="37" customHeight="1" spans="1:7">
      <c r="A482" s="436" t="s">
        <v>915</v>
      </c>
      <c r="B482" s="305" t="s">
        <v>139</v>
      </c>
      <c r="C482" s="307">
        <v>484</v>
      </c>
      <c r="D482" s="307">
        <v>508</v>
      </c>
      <c r="E482" s="311">
        <f t="shared" si="41"/>
        <v>0.05</v>
      </c>
      <c r="F482" s="274" t="str">
        <f t="shared" si="38"/>
        <v>是</v>
      </c>
      <c r="G482" s="148" t="str">
        <f t="shared" si="39"/>
        <v>项</v>
      </c>
    </row>
    <row r="483" ht="36" hidden="1" customHeight="1" spans="1:7">
      <c r="A483" s="436" t="s">
        <v>916</v>
      </c>
      <c r="B483" s="305" t="s">
        <v>141</v>
      </c>
      <c r="C483" s="307">
        <v>0</v>
      </c>
      <c r="D483" s="307">
        <v>0</v>
      </c>
      <c r="E483" s="308" t="str">
        <f>IF(C483&gt;0,D483/C483-1,IF(C483&lt;0,-(D483/C483-1),""))</f>
        <v/>
      </c>
      <c r="F483" s="274" t="str">
        <f t="shared" si="38"/>
        <v>否</v>
      </c>
      <c r="G483" s="148" t="str">
        <f t="shared" si="39"/>
        <v>项</v>
      </c>
    </row>
    <row r="484" ht="37" customHeight="1" spans="1:7">
      <c r="A484" s="436" t="s">
        <v>917</v>
      </c>
      <c r="B484" s="305" t="s">
        <v>143</v>
      </c>
      <c r="C484" s="307"/>
      <c r="D484" s="307"/>
      <c r="E484" s="311" t="str">
        <f>IF(C484&lt;&gt;0,D484/C484-1,"")</f>
        <v/>
      </c>
      <c r="F484" s="274" t="str">
        <f t="shared" si="38"/>
        <v>否</v>
      </c>
      <c r="G484" s="148" t="str">
        <f t="shared" si="39"/>
        <v>项</v>
      </c>
    </row>
    <row r="485" ht="37" customHeight="1" spans="1:7">
      <c r="A485" s="436" t="s">
        <v>918</v>
      </c>
      <c r="B485" s="305" t="s">
        <v>919</v>
      </c>
      <c r="C485" s="307">
        <v>123</v>
      </c>
      <c r="D485" s="307">
        <v>124</v>
      </c>
      <c r="E485" s="311">
        <f>IF(C485&lt;&gt;0,D485/C485-1,"")</f>
        <v>0.008</v>
      </c>
      <c r="F485" s="274" t="str">
        <f t="shared" si="38"/>
        <v>是</v>
      </c>
      <c r="G485" s="148" t="str">
        <f t="shared" si="39"/>
        <v>项</v>
      </c>
    </row>
    <row r="486" ht="37" customHeight="1" spans="1:7">
      <c r="A486" s="436" t="s">
        <v>920</v>
      </c>
      <c r="B486" s="305" t="s">
        <v>921</v>
      </c>
      <c r="C486" s="307"/>
      <c r="D486" s="307"/>
      <c r="E486" s="311" t="str">
        <f>IF(C486&lt;&gt;0,D486/C486-1,"")</f>
        <v/>
      </c>
      <c r="F486" s="274" t="str">
        <f t="shared" si="38"/>
        <v>否</v>
      </c>
      <c r="G486" s="148" t="str">
        <f t="shared" si="39"/>
        <v>项</v>
      </c>
    </row>
    <row r="487" ht="36" hidden="1" customHeight="1" spans="1:7">
      <c r="A487" s="436" t="s">
        <v>922</v>
      </c>
      <c r="B487" s="305" t="s">
        <v>923</v>
      </c>
      <c r="C487" s="307">
        <v>0</v>
      </c>
      <c r="D487" s="307">
        <v>0</v>
      </c>
      <c r="E487" s="308" t="str">
        <f>IF(C487&gt;0,D487/C487-1,IF(C487&lt;0,-(D487/C487-1),""))</f>
        <v/>
      </c>
      <c r="F487" s="274" t="str">
        <f t="shared" si="38"/>
        <v>否</v>
      </c>
      <c r="G487" s="148" t="str">
        <f t="shared" si="39"/>
        <v>项</v>
      </c>
    </row>
    <row r="488" ht="37" customHeight="1" spans="1:7">
      <c r="A488" s="436" t="s">
        <v>924</v>
      </c>
      <c r="B488" s="305" t="s">
        <v>925</v>
      </c>
      <c r="C488" s="307">
        <v>333</v>
      </c>
      <c r="D488" s="307">
        <v>325</v>
      </c>
      <c r="E488" s="311">
        <f t="shared" ref="E488:E497" si="42">IF(C488&lt;&gt;0,D488/C488-1,"")</f>
        <v>-0.024</v>
      </c>
      <c r="F488" s="274" t="str">
        <f t="shared" si="38"/>
        <v>是</v>
      </c>
      <c r="G488" s="148" t="str">
        <f t="shared" si="39"/>
        <v>项</v>
      </c>
    </row>
    <row r="489" ht="37" customHeight="1" spans="1:7">
      <c r="A489" s="436" t="s">
        <v>926</v>
      </c>
      <c r="B489" s="305" t="s">
        <v>927</v>
      </c>
      <c r="C489" s="307"/>
      <c r="D489" s="307"/>
      <c r="E489" s="311" t="str">
        <f t="shared" si="42"/>
        <v/>
      </c>
      <c r="F489" s="274" t="str">
        <f t="shared" si="38"/>
        <v>否</v>
      </c>
      <c r="G489" s="148" t="str">
        <f t="shared" si="39"/>
        <v>项</v>
      </c>
    </row>
    <row r="490" ht="37" customHeight="1" spans="1:7">
      <c r="A490" s="436" t="s">
        <v>928</v>
      </c>
      <c r="B490" s="305" t="s">
        <v>929</v>
      </c>
      <c r="C490" s="307">
        <v>832</v>
      </c>
      <c r="D490" s="307">
        <v>863</v>
      </c>
      <c r="E490" s="311">
        <f t="shared" si="42"/>
        <v>0.037</v>
      </c>
      <c r="F490" s="274" t="str">
        <f t="shared" si="38"/>
        <v>是</v>
      </c>
      <c r="G490" s="148" t="str">
        <f t="shared" si="39"/>
        <v>项</v>
      </c>
    </row>
    <row r="491" ht="37" customHeight="1" spans="1:7">
      <c r="A491" s="436" t="s">
        <v>930</v>
      </c>
      <c r="B491" s="305" t="s">
        <v>931</v>
      </c>
      <c r="C491" s="307"/>
      <c r="D491" s="307"/>
      <c r="E491" s="311" t="str">
        <f t="shared" si="42"/>
        <v/>
      </c>
      <c r="F491" s="274" t="str">
        <f t="shared" si="38"/>
        <v>否</v>
      </c>
      <c r="G491" s="148" t="str">
        <f t="shared" si="39"/>
        <v>项</v>
      </c>
    </row>
    <row r="492" ht="37" customHeight="1" spans="1:7">
      <c r="A492" s="436" t="s">
        <v>932</v>
      </c>
      <c r="B492" s="305" t="s">
        <v>933</v>
      </c>
      <c r="C492" s="307"/>
      <c r="D492" s="307">
        <v>10</v>
      </c>
      <c r="E492" s="311" t="str">
        <f t="shared" si="42"/>
        <v/>
      </c>
      <c r="F492" s="274" t="str">
        <f t="shared" si="38"/>
        <v>是</v>
      </c>
      <c r="G492" s="148" t="str">
        <f t="shared" si="39"/>
        <v>项</v>
      </c>
    </row>
    <row r="493" ht="37" customHeight="1" spans="1:7">
      <c r="A493" s="436" t="s">
        <v>934</v>
      </c>
      <c r="B493" s="305" t="s">
        <v>935</v>
      </c>
      <c r="C493" s="307">
        <v>64</v>
      </c>
      <c r="D493" s="307"/>
      <c r="E493" s="311">
        <f t="shared" si="42"/>
        <v>-1</v>
      </c>
      <c r="F493" s="274" t="str">
        <f t="shared" si="38"/>
        <v>是</v>
      </c>
      <c r="G493" s="148" t="str">
        <f t="shared" si="39"/>
        <v>项</v>
      </c>
    </row>
    <row r="494" ht="37" customHeight="1" spans="1:7">
      <c r="A494" s="436" t="s">
        <v>936</v>
      </c>
      <c r="B494" s="305" t="s">
        <v>937</v>
      </c>
      <c r="C494" s="307">
        <v>30</v>
      </c>
      <c r="D494" s="307">
        <v>30</v>
      </c>
      <c r="E494" s="311">
        <f t="shared" si="42"/>
        <v>0</v>
      </c>
      <c r="F494" s="274" t="str">
        <f t="shared" si="38"/>
        <v>是</v>
      </c>
      <c r="G494" s="148" t="str">
        <f t="shared" si="39"/>
        <v>项</v>
      </c>
    </row>
    <row r="495" ht="37" customHeight="1" spans="1:7">
      <c r="A495" s="436" t="s">
        <v>938</v>
      </c>
      <c r="B495" s="305" t="s">
        <v>939</v>
      </c>
      <c r="C495" s="307"/>
      <c r="D495" s="307"/>
      <c r="E495" s="311" t="str">
        <f t="shared" si="42"/>
        <v/>
      </c>
      <c r="F495" s="274" t="str">
        <f t="shared" si="38"/>
        <v>否</v>
      </c>
      <c r="G495" s="148" t="str">
        <f t="shared" si="39"/>
        <v>项</v>
      </c>
    </row>
    <row r="496" ht="37" customHeight="1" spans="1:7">
      <c r="A496" s="436" t="s">
        <v>940</v>
      </c>
      <c r="B496" s="305" t="s">
        <v>941</v>
      </c>
      <c r="C496" s="307">
        <v>3033</v>
      </c>
      <c r="D496" s="307">
        <v>356</v>
      </c>
      <c r="E496" s="311">
        <f t="shared" si="42"/>
        <v>-0.883</v>
      </c>
      <c r="F496" s="274" t="str">
        <f t="shared" si="38"/>
        <v>是</v>
      </c>
      <c r="G496" s="148" t="str">
        <f t="shared" si="39"/>
        <v>项</v>
      </c>
    </row>
    <row r="497" ht="37" customHeight="1" spans="1:7">
      <c r="A497" s="435" t="s">
        <v>942</v>
      </c>
      <c r="B497" s="301" t="s">
        <v>943</v>
      </c>
      <c r="C497" s="310"/>
      <c r="D497" s="310"/>
      <c r="E497" s="311" t="str">
        <f t="shared" si="42"/>
        <v/>
      </c>
      <c r="F497" s="274" t="str">
        <f t="shared" si="38"/>
        <v>否</v>
      </c>
      <c r="G497" s="148" t="str">
        <f t="shared" si="39"/>
        <v>款</v>
      </c>
    </row>
    <row r="498" ht="36" hidden="1" customHeight="1" spans="1:7">
      <c r="A498" s="436" t="s">
        <v>944</v>
      </c>
      <c r="B498" s="305" t="s">
        <v>139</v>
      </c>
      <c r="C498" s="307">
        <v>0</v>
      </c>
      <c r="D498" s="307">
        <v>0</v>
      </c>
      <c r="E498" s="308" t="str">
        <f>IF(C498&gt;0,D498/C498-1,IF(C498&lt;0,-(D498/C498-1),""))</f>
        <v/>
      </c>
      <c r="F498" s="274" t="str">
        <f t="shared" si="38"/>
        <v>否</v>
      </c>
      <c r="G498" s="148" t="str">
        <f t="shared" si="39"/>
        <v>项</v>
      </c>
    </row>
    <row r="499" ht="36" hidden="1" customHeight="1" spans="1:7">
      <c r="A499" s="436" t="s">
        <v>945</v>
      </c>
      <c r="B499" s="305" t="s">
        <v>141</v>
      </c>
      <c r="C499" s="307">
        <v>0</v>
      </c>
      <c r="D499" s="307">
        <v>0</v>
      </c>
      <c r="E499" s="308" t="str">
        <f>IF(C499&gt;0,D499/C499-1,IF(C499&lt;0,-(D499/C499-1),""))</f>
        <v/>
      </c>
      <c r="F499" s="274" t="str">
        <f t="shared" si="38"/>
        <v>否</v>
      </c>
      <c r="G499" s="148" t="str">
        <f t="shared" si="39"/>
        <v>项</v>
      </c>
    </row>
    <row r="500" ht="36" hidden="1" customHeight="1" spans="1:7">
      <c r="A500" s="436" t="s">
        <v>946</v>
      </c>
      <c r="B500" s="305" t="s">
        <v>143</v>
      </c>
      <c r="C500" s="307">
        <v>0</v>
      </c>
      <c r="D500" s="307">
        <v>0</v>
      </c>
      <c r="E500" s="308" t="str">
        <f>IF(C500&gt;0,D500/C500-1,IF(C500&lt;0,-(D500/C500-1),""))</f>
        <v/>
      </c>
      <c r="F500" s="274" t="str">
        <f t="shared" si="38"/>
        <v>否</v>
      </c>
      <c r="G500" s="148" t="str">
        <f t="shared" si="39"/>
        <v>项</v>
      </c>
    </row>
    <row r="501" ht="37" customHeight="1" spans="1:7">
      <c r="A501" s="436" t="s">
        <v>947</v>
      </c>
      <c r="B501" s="305" t="s">
        <v>948</v>
      </c>
      <c r="C501" s="307"/>
      <c r="D501" s="307"/>
      <c r="E501" s="311" t="str">
        <f>IF(C501&lt;&gt;0,D501/C501-1,"")</f>
        <v/>
      </c>
      <c r="F501" s="274" t="str">
        <f t="shared" si="38"/>
        <v>否</v>
      </c>
      <c r="G501" s="148" t="str">
        <f t="shared" si="39"/>
        <v>项</v>
      </c>
    </row>
    <row r="502" ht="37" customHeight="1" spans="1:7">
      <c r="A502" s="436" t="s">
        <v>949</v>
      </c>
      <c r="B502" s="305" t="s">
        <v>950</v>
      </c>
      <c r="C502" s="307"/>
      <c r="D502" s="307"/>
      <c r="E502" s="311" t="str">
        <f>IF(C502&lt;&gt;0,D502/C502-1,"")</f>
        <v/>
      </c>
      <c r="F502" s="274" t="str">
        <f t="shared" si="38"/>
        <v>否</v>
      </c>
      <c r="G502" s="148" t="str">
        <f t="shared" si="39"/>
        <v>项</v>
      </c>
    </row>
    <row r="503" ht="36" hidden="1" customHeight="1" spans="1:7">
      <c r="A503" s="436" t="s">
        <v>951</v>
      </c>
      <c r="B503" s="305" t="s">
        <v>952</v>
      </c>
      <c r="C503" s="307">
        <v>0</v>
      </c>
      <c r="D503" s="307">
        <v>0</v>
      </c>
      <c r="E503" s="308" t="str">
        <f>IF(C503&gt;0,D503/C503-1,IF(C503&lt;0,-(D503/C503-1),""))</f>
        <v/>
      </c>
      <c r="F503" s="274" t="str">
        <f t="shared" si="38"/>
        <v>否</v>
      </c>
      <c r="G503" s="148" t="str">
        <f t="shared" si="39"/>
        <v>项</v>
      </c>
    </row>
    <row r="504" ht="37" customHeight="1" spans="1:7">
      <c r="A504" s="436" t="s">
        <v>953</v>
      </c>
      <c r="B504" s="305" t="s">
        <v>954</v>
      </c>
      <c r="C504" s="307"/>
      <c r="D504" s="307"/>
      <c r="E504" s="311" t="str">
        <f>IF(C504&lt;&gt;0,D504/C504-1,"")</f>
        <v/>
      </c>
      <c r="F504" s="274" t="str">
        <f t="shared" si="38"/>
        <v>否</v>
      </c>
      <c r="G504" s="148" t="str">
        <f t="shared" si="39"/>
        <v>项</v>
      </c>
    </row>
    <row r="505" ht="37" customHeight="1" spans="1:7">
      <c r="A505" s="435" t="s">
        <v>955</v>
      </c>
      <c r="B505" s="301" t="s">
        <v>956</v>
      </c>
      <c r="C505" s="310">
        <f>SUBTOTAL(9,C506:C515)</f>
        <v>37</v>
      </c>
      <c r="D505" s="310">
        <f>SUBTOTAL(9,D506:D515)</f>
        <v>39</v>
      </c>
      <c r="E505" s="311">
        <f>IF(C505&lt;&gt;0,D505/C505-1,"")</f>
        <v>0.054</v>
      </c>
      <c r="F505" s="274" t="str">
        <f t="shared" si="38"/>
        <v>是</v>
      </c>
      <c r="G505" s="148" t="str">
        <f t="shared" si="39"/>
        <v>款</v>
      </c>
    </row>
    <row r="506" ht="37" customHeight="1" spans="1:7">
      <c r="A506" s="436" t="s">
        <v>957</v>
      </c>
      <c r="B506" s="305" t="s">
        <v>139</v>
      </c>
      <c r="C506" s="307"/>
      <c r="D506" s="307"/>
      <c r="E506" s="311" t="str">
        <f>IF(C506&lt;&gt;0,D506/C506-1,"")</f>
        <v/>
      </c>
      <c r="F506" s="274" t="str">
        <f t="shared" si="38"/>
        <v>否</v>
      </c>
      <c r="G506" s="148" t="str">
        <f t="shared" si="39"/>
        <v>项</v>
      </c>
    </row>
    <row r="507" ht="36" hidden="1" customHeight="1" spans="1:7">
      <c r="A507" s="436" t="s">
        <v>958</v>
      </c>
      <c r="B507" s="305" t="s">
        <v>141</v>
      </c>
      <c r="C507" s="307">
        <v>0</v>
      </c>
      <c r="D507" s="307">
        <v>0</v>
      </c>
      <c r="E507" s="308" t="str">
        <f>IF(C507&gt;0,D507/C507-1,IF(C507&lt;0,-(D507/C507-1),""))</f>
        <v/>
      </c>
      <c r="F507" s="274" t="str">
        <f t="shared" si="38"/>
        <v>否</v>
      </c>
      <c r="G507" s="148" t="str">
        <f t="shared" si="39"/>
        <v>项</v>
      </c>
    </row>
    <row r="508" ht="37" customHeight="1" spans="1:7">
      <c r="A508" s="436" t="s">
        <v>959</v>
      </c>
      <c r="B508" s="305" t="s">
        <v>143</v>
      </c>
      <c r="C508" s="307"/>
      <c r="D508" s="307"/>
      <c r="E508" s="311" t="str">
        <f>IF(C508&lt;&gt;0,D508/C508-1,"")</f>
        <v/>
      </c>
      <c r="F508" s="274" t="str">
        <f t="shared" si="38"/>
        <v>否</v>
      </c>
      <c r="G508" s="148" t="str">
        <f t="shared" si="39"/>
        <v>项</v>
      </c>
    </row>
    <row r="509" ht="37" customHeight="1" spans="1:7">
      <c r="A509" s="436" t="s">
        <v>960</v>
      </c>
      <c r="B509" s="305" t="s">
        <v>961</v>
      </c>
      <c r="C509" s="307"/>
      <c r="D509" s="307"/>
      <c r="E509" s="311" t="str">
        <f>IF(C509&lt;&gt;0,D509/C509-1,"")</f>
        <v/>
      </c>
      <c r="F509" s="274" t="str">
        <f t="shared" si="38"/>
        <v>否</v>
      </c>
      <c r="G509" s="148" t="str">
        <f t="shared" si="39"/>
        <v>项</v>
      </c>
    </row>
    <row r="510" ht="36" hidden="1" customHeight="1" spans="1:7">
      <c r="A510" s="436" t="s">
        <v>962</v>
      </c>
      <c r="B510" s="305" t="s">
        <v>963</v>
      </c>
      <c r="C510" s="307">
        <v>0</v>
      </c>
      <c r="D510" s="307">
        <v>0</v>
      </c>
      <c r="E510" s="308" t="str">
        <f>IF(C510&gt;0,D510/C510-1,IF(C510&lt;0,-(D510/C510-1),""))</f>
        <v/>
      </c>
      <c r="F510" s="274" t="str">
        <f t="shared" si="38"/>
        <v>否</v>
      </c>
      <c r="G510" s="148" t="str">
        <f t="shared" si="39"/>
        <v>项</v>
      </c>
    </row>
    <row r="511" ht="37" customHeight="1" spans="1:7">
      <c r="A511" s="436" t="s">
        <v>964</v>
      </c>
      <c r="B511" s="305" t="s">
        <v>965</v>
      </c>
      <c r="C511" s="307"/>
      <c r="D511" s="307"/>
      <c r="E511" s="311" t="str">
        <f t="shared" ref="E511:E516" si="43">IF(C511&lt;&gt;0,D511/C511-1,"")</f>
        <v/>
      </c>
      <c r="F511" s="274" t="str">
        <f t="shared" si="38"/>
        <v>否</v>
      </c>
      <c r="G511" s="148" t="str">
        <f t="shared" si="39"/>
        <v>项</v>
      </c>
    </row>
    <row r="512" ht="37" customHeight="1" spans="1:7">
      <c r="A512" s="436" t="s">
        <v>966</v>
      </c>
      <c r="B512" s="305" t="s">
        <v>967</v>
      </c>
      <c r="C512" s="307"/>
      <c r="D512" s="307"/>
      <c r="E512" s="311" t="str">
        <f t="shared" si="43"/>
        <v/>
      </c>
      <c r="F512" s="274" t="str">
        <f t="shared" si="38"/>
        <v>否</v>
      </c>
      <c r="G512" s="148" t="str">
        <f t="shared" si="39"/>
        <v>项</v>
      </c>
    </row>
    <row r="513" ht="37" customHeight="1" spans="1:7">
      <c r="A513" s="436" t="s">
        <v>968</v>
      </c>
      <c r="B513" s="305" t="s">
        <v>969</v>
      </c>
      <c r="C513" s="307"/>
      <c r="D513" s="307"/>
      <c r="E513" s="311" t="str">
        <f t="shared" si="43"/>
        <v/>
      </c>
      <c r="F513" s="274" t="str">
        <f t="shared" si="38"/>
        <v>否</v>
      </c>
      <c r="G513" s="148" t="str">
        <f t="shared" si="39"/>
        <v>项</v>
      </c>
    </row>
    <row r="514" ht="37" customHeight="1" spans="1:7">
      <c r="A514" s="436" t="s">
        <v>970</v>
      </c>
      <c r="B514" s="305" t="s">
        <v>971</v>
      </c>
      <c r="C514" s="307"/>
      <c r="D514" s="307"/>
      <c r="E514" s="311" t="str">
        <f t="shared" si="43"/>
        <v/>
      </c>
      <c r="F514" s="274" t="str">
        <f t="shared" si="38"/>
        <v>否</v>
      </c>
      <c r="G514" s="148" t="str">
        <f t="shared" si="39"/>
        <v>项</v>
      </c>
    </row>
    <row r="515" ht="37" customHeight="1" spans="1:7">
      <c r="A515" s="436" t="s">
        <v>972</v>
      </c>
      <c r="B515" s="305" t="s">
        <v>973</v>
      </c>
      <c r="C515" s="307">
        <v>37</v>
      </c>
      <c r="D515" s="307">
        <v>39</v>
      </c>
      <c r="E515" s="311">
        <f t="shared" si="43"/>
        <v>0.054</v>
      </c>
      <c r="F515" s="274" t="str">
        <f t="shared" si="38"/>
        <v>是</v>
      </c>
      <c r="G515" s="148" t="str">
        <f t="shared" si="39"/>
        <v>项</v>
      </c>
    </row>
    <row r="516" ht="37" customHeight="1" spans="1:7">
      <c r="A516" s="435" t="s">
        <v>974</v>
      </c>
      <c r="B516" s="301" t="s">
        <v>975</v>
      </c>
      <c r="C516" s="310">
        <f>SUBTOTAL(9,C521:C523)</f>
        <v>0</v>
      </c>
      <c r="D516" s="310"/>
      <c r="E516" s="311" t="str">
        <f t="shared" si="43"/>
        <v/>
      </c>
      <c r="F516" s="274" t="str">
        <f t="shared" ref="F516:F579" si="44">IF(LEN(A516)=3,"是",IF(B516&lt;&gt;"",IF(SUM(C516:D516)&lt;&gt;0,"是","否"),"是"))</f>
        <v>否</v>
      </c>
      <c r="G516" s="148" t="str">
        <f t="shared" ref="G516:G579" si="45">IF(LEN(A516)=3,"类",IF(LEN(A516)=5,"款","项"))</f>
        <v>款</v>
      </c>
    </row>
    <row r="517" ht="36" hidden="1" customHeight="1" spans="1:7">
      <c r="A517" s="436" t="s">
        <v>976</v>
      </c>
      <c r="B517" s="305" t="s">
        <v>139</v>
      </c>
      <c r="C517" s="307">
        <v>0</v>
      </c>
      <c r="D517" s="307">
        <v>0</v>
      </c>
      <c r="E517" s="308" t="str">
        <f>IF(C517&gt;0,D517/C517-1,IF(C517&lt;0,-(D517/C517-1),""))</f>
        <v/>
      </c>
      <c r="F517" s="274" t="str">
        <f t="shared" si="44"/>
        <v>否</v>
      </c>
      <c r="G517" s="148" t="str">
        <f t="shared" si="45"/>
        <v>项</v>
      </c>
    </row>
    <row r="518" ht="36" hidden="1" customHeight="1" spans="1:7">
      <c r="A518" s="436" t="s">
        <v>977</v>
      </c>
      <c r="B518" s="305" t="s">
        <v>141</v>
      </c>
      <c r="C518" s="307">
        <v>0</v>
      </c>
      <c r="D518" s="307">
        <v>0</v>
      </c>
      <c r="E518" s="308" t="str">
        <f>IF(C518&gt;0,D518/C518-1,IF(C518&lt;0,-(D518/C518-1),""))</f>
        <v/>
      </c>
      <c r="F518" s="274" t="str">
        <f t="shared" si="44"/>
        <v>否</v>
      </c>
      <c r="G518" s="148" t="str">
        <f t="shared" si="45"/>
        <v>项</v>
      </c>
    </row>
    <row r="519" ht="36" hidden="1" customHeight="1" spans="1:7">
      <c r="A519" s="436" t="s">
        <v>978</v>
      </c>
      <c r="B519" s="305" t="s">
        <v>143</v>
      </c>
      <c r="C519" s="307">
        <v>0</v>
      </c>
      <c r="D519" s="307">
        <v>0</v>
      </c>
      <c r="E519" s="308" t="str">
        <f>IF(C519&gt;0,D519/C519-1,IF(C519&lt;0,-(D519/C519-1),""))</f>
        <v/>
      </c>
      <c r="F519" s="274" t="str">
        <f t="shared" si="44"/>
        <v>否</v>
      </c>
      <c r="G519" s="148" t="str">
        <f t="shared" si="45"/>
        <v>项</v>
      </c>
    </row>
    <row r="520" ht="36" hidden="1" customHeight="1" spans="1:7">
      <c r="A520" s="436" t="s">
        <v>979</v>
      </c>
      <c r="B520" s="305" t="s">
        <v>980</v>
      </c>
      <c r="C520" s="307">
        <v>0</v>
      </c>
      <c r="D520" s="307">
        <v>0</v>
      </c>
      <c r="E520" s="308" t="str">
        <f>IF(C520&gt;0,D520/C520-1,IF(C520&lt;0,-(D520/C520-1),""))</f>
        <v/>
      </c>
      <c r="F520" s="274" t="str">
        <f t="shared" si="44"/>
        <v>否</v>
      </c>
      <c r="G520" s="148" t="str">
        <f t="shared" si="45"/>
        <v>项</v>
      </c>
    </row>
    <row r="521" ht="37" customHeight="1" spans="1:7">
      <c r="A521" s="436" t="s">
        <v>981</v>
      </c>
      <c r="B521" s="305" t="s">
        <v>982</v>
      </c>
      <c r="C521" s="307"/>
      <c r="D521" s="307"/>
      <c r="E521" s="311" t="str">
        <f>IF(C521&lt;&gt;0,D521/C521-1,"")</f>
        <v/>
      </c>
      <c r="F521" s="274" t="str">
        <f t="shared" si="44"/>
        <v>否</v>
      </c>
      <c r="G521" s="148" t="str">
        <f t="shared" si="45"/>
        <v>项</v>
      </c>
    </row>
    <row r="522" ht="36" hidden="1" customHeight="1" spans="1:7">
      <c r="A522" s="436" t="s">
        <v>983</v>
      </c>
      <c r="B522" s="305" t="s">
        <v>984</v>
      </c>
      <c r="C522" s="307">
        <v>0</v>
      </c>
      <c r="D522" s="307">
        <v>0</v>
      </c>
      <c r="E522" s="308" t="str">
        <f>IF(C522&gt;0,D522/C522-1,IF(C522&lt;0,-(D522/C522-1),""))</f>
        <v/>
      </c>
      <c r="F522" s="274" t="str">
        <f t="shared" si="44"/>
        <v>否</v>
      </c>
      <c r="G522" s="148" t="str">
        <f t="shared" si="45"/>
        <v>项</v>
      </c>
    </row>
    <row r="523" ht="37" customHeight="1" spans="1:7">
      <c r="A523" s="436" t="s">
        <v>985</v>
      </c>
      <c r="B523" s="305" t="s">
        <v>986</v>
      </c>
      <c r="C523" s="307"/>
      <c r="D523" s="307"/>
      <c r="E523" s="311" t="str">
        <f>IF(C523&lt;&gt;0,D523/C523-1,"")</f>
        <v/>
      </c>
      <c r="F523" s="274" t="str">
        <f t="shared" si="44"/>
        <v>否</v>
      </c>
      <c r="G523" s="148" t="str">
        <f t="shared" si="45"/>
        <v>项</v>
      </c>
    </row>
    <row r="524" ht="36" hidden="1" customHeight="1" spans="1:7">
      <c r="A524" s="436" t="s">
        <v>987</v>
      </c>
      <c r="B524" s="305" t="s">
        <v>988</v>
      </c>
      <c r="C524" s="307">
        <v>0</v>
      </c>
      <c r="D524" s="307">
        <v>0</v>
      </c>
      <c r="E524" s="308" t="str">
        <f>IF(C524&gt;0,D524/C524-1,IF(C524&lt;0,-(D524/C524-1),""))</f>
        <v/>
      </c>
      <c r="F524" s="274" t="str">
        <f t="shared" si="44"/>
        <v>否</v>
      </c>
      <c r="G524" s="148" t="str">
        <f t="shared" si="45"/>
        <v>项</v>
      </c>
    </row>
    <row r="525" ht="37" customHeight="1" spans="1:7">
      <c r="A525" s="435" t="s">
        <v>989</v>
      </c>
      <c r="B525" s="301" t="s">
        <v>990</v>
      </c>
      <c r="C525" s="310">
        <f>SUBTOTAL(9,C526:C534)</f>
        <v>459</v>
      </c>
      <c r="D525" s="310">
        <f>SUBTOTAL(9,D526:D534)</f>
        <v>655</v>
      </c>
      <c r="E525" s="311">
        <f>IF(C525&lt;&gt;0,D525/C525-1,"")</f>
        <v>0.427</v>
      </c>
      <c r="F525" s="274" t="str">
        <f t="shared" si="44"/>
        <v>是</v>
      </c>
      <c r="G525" s="148" t="str">
        <f t="shared" si="45"/>
        <v>款</v>
      </c>
    </row>
    <row r="526" ht="37" customHeight="1" spans="1:7">
      <c r="A526" s="436" t="s">
        <v>991</v>
      </c>
      <c r="B526" s="305" t="s">
        <v>139</v>
      </c>
      <c r="C526" s="307"/>
      <c r="D526" s="307"/>
      <c r="E526" s="311" t="str">
        <f>IF(C526&lt;&gt;0,D526/C526-1,"")</f>
        <v/>
      </c>
      <c r="F526" s="274" t="str">
        <f t="shared" si="44"/>
        <v>否</v>
      </c>
      <c r="G526" s="148" t="str">
        <f t="shared" si="45"/>
        <v>项</v>
      </c>
    </row>
    <row r="527" ht="36" hidden="1" customHeight="1" spans="1:7">
      <c r="A527" s="436" t="s">
        <v>992</v>
      </c>
      <c r="B527" s="305" t="s">
        <v>141</v>
      </c>
      <c r="C527" s="307">
        <v>0</v>
      </c>
      <c r="D527" s="307">
        <v>0</v>
      </c>
      <c r="E527" s="308" t="str">
        <f>IF(C527&gt;0,D527/C527-1,IF(C527&lt;0,-(D527/C527-1),""))</f>
        <v/>
      </c>
      <c r="F527" s="274" t="str">
        <f t="shared" si="44"/>
        <v>否</v>
      </c>
      <c r="G527" s="148" t="str">
        <f t="shared" si="45"/>
        <v>项</v>
      </c>
    </row>
    <row r="528" ht="37" customHeight="1" spans="1:7">
      <c r="A528" s="436" t="s">
        <v>993</v>
      </c>
      <c r="B528" s="305" t="s">
        <v>143</v>
      </c>
      <c r="C528" s="307"/>
      <c r="D528" s="307"/>
      <c r="E528" s="311" t="str">
        <f t="shared" ref="E528:E544" si="46">IF(C528&lt;&gt;0,D528/C528-1,"")</f>
        <v/>
      </c>
      <c r="F528" s="274" t="str">
        <f t="shared" si="44"/>
        <v>否</v>
      </c>
      <c r="G528" s="148" t="str">
        <f t="shared" si="45"/>
        <v>项</v>
      </c>
    </row>
    <row r="529" ht="37" customHeight="1" spans="1:7">
      <c r="A529" s="436" t="s">
        <v>994</v>
      </c>
      <c r="B529" s="305" t="s">
        <v>995</v>
      </c>
      <c r="C529" s="307"/>
      <c r="D529" s="307"/>
      <c r="E529" s="311" t="str">
        <f t="shared" si="46"/>
        <v/>
      </c>
      <c r="F529" s="274" t="str">
        <f t="shared" si="44"/>
        <v>否</v>
      </c>
      <c r="G529" s="148" t="str">
        <f t="shared" si="45"/>
        <v>项</v>
      </c>
    </row>
    <row r="530" ht="37" customHeight="1" spans="1:7">
      <c r="A530" s="436" t="s">
        <v>996</v>
      </c>
      <c r="B530" s="305" t="s">
        <v>997</v>
      </c>
      <c r="C530" s="307">
        <v>425</v>
      </c>
      <c r="D530" s="307"/>
      <c r="E530" s="311">
        <f t="shared" si="46"/>
        <v>-1</v>
      </c>
      <c r="F530" s="274" t="str">
        <f t="shared" si="44"/>
        <v>是</v>
      </c>
      <c r="G530" s="148" t="str">
        <f t="shared" si="45"/>
        <v>项</v>
      </c>
    </row>
    <row r="531" ht="37" customHeight="1" spans="1:7">
      <c r="A531" s="436" t="s">
        <v>998</v>
      </c>
      <c r="B531" s="305" t="s">
        <v>999</v>
      </c>
      <c r="C531" s="307"/>
      <c r="D531" s="307"/>
      <c r="E531" s="311" t="str">
        <f t="shared" si="46"/>
        <v/>
      </c>
      <c r="F531" s="274" t="str">
        <f t="shared" si="44"/>
        <v>否</v>
      </c>
      <c r="G531" s="148" t="str">
        <f t="shared" si="45"/>
        <v>项</v>
      </c>
    </row>
    <row r="532" ht="37" customHeight="1" spans="1:7">
      <c r="A532" s="447" t="s">
        <v>1000</v>
      </c>
      <c r="B532" s="305" t="s">
        <v>1001</v>
      </c>
      <c r="C532" s="307"/>
      <c r="D532" s="307"/>
      <c r="E532" s="311" t="str">
        <f t="shared" si="46"/>
        <v/>
      </c>
      <c r="F532" s="274" t="str">
        <f t="shared" si="44"/>
        <v>否</v>
      </c>
      <c r="G532" s="148" t="str">
        <f t="shared" si="45"/>
        <v>项</v>
      </c>
    </row>
    <row r="533" ht="37" customHeight="1" spans="1:7">
      <c r="A533" s="447" t="s">
        <v>1002</v>
      </c>
      <c r="B533" s="305" t="s">
        <v>1003</v>
      </c>
      <c r="C533" s="307"/>
      <c r="D533" s="307">
        <v>515</v>
      </c>
      <c r="E533" s="311" t="str">
        <f t="shared" si="46"/>
        <v/>
      </c>
      <c r="F533" s="274" t="str">
        <f t="shared" si="44"/>
        <v>是</v>
      </c>
      <c r="G533" s="148" t="str">
        <f t="shared" si="45"/>
        <v>项</v>
      </c>
    </row>
    <row r="534" ht="37" customHeight="1" spans="1:7">
      <c r="A534" s="436" t="s">
        <v>1004</v>
      </c>
      <c r="B534" s="305" t="s">
        <v>1005</v>
      </c>
      <c r="C534" s="307">
        <v>34</v>
      </c>
      <c r="D534" s="307">
        <v>140</v>
      </c>
      <c r="E534" s="311">
        <f t="shared" si="46"/>
        <v>3.118</v>
      </c>
      <c r="F534" s="274" t="str">
        <f t="shared" si="44"/>
        <v>是</v>
      </c>
      <c r="G534" s="148" t="str">
        <f t="shared" si="45"/>
        <v>项</v>
      </c>
    </row>
    <row r="535" ht="37" customHeight="1" spans="1:7">
      <c r="A535" s="435" t="s">
        <v>1006</v>
      </c>
      <c r="B535" s="301" t="s">
        <v>1007</v>
      </c>
      <c r="C535" s="310">
        <f>SUBTOTAL(9,C536:C538)</f>
        <v>0</v>
      </c>
      <c r="D535" s="310"/>
      <c r="E535" s="311" t="str">
        <f t="shared" si="46"/>
        <v/>
      </c>
      <c r="F535" s="274" t="str">
        <f t="shared" si="44"/>
        <v>否</v>
      </c>
      <c r="G535" s="148" t="str">
        <f t="shared" si="45"/>
        <v>款</v>
      </c>
    </row>
    <row r="536" ht="37" customHeight="1" spans="1:7">
      <c r="A536" s="436" t="s">
        <v>1008</v>
      </c>
      <c r="B536" s="305" t="s">
        <v>1009</v>
      </c>
      <c r="C536" s="307"/>
      <c r="D536" s="307"/>
      <c r="E536" s="311" t="str">
        <f t="shared" si="46"/>
        <v/>
      </c>
      <c r="F536" s="274" t="str">
        <f t="shared" si="44"/>
        <v>否</v>
      </c>
      <c r="G536" s="148" t="str">
        <f t="shared" si="45"/>
        <v>项</v>
      </c>
    </row>
    <row r="537" ht="37" customHeight="1" spans="1:7">
      <c r="A537" s="436" t="s">
        <v>1010</v>
      </c>
      <c r="B537" s="305" t="s">
        <v>1011</v>
      </c>
      <c r="C537" s="307"/>
      <c r="D537" s="307"/>
      <c r="E537" s="311" t="str">
        <f t="shared" si="46"/>
        <v/>
      </c>
      <c r="F537" s="274" t="str">
        <f t="shared" si="44"/>
        <v>否</v>
      </c>
      <c r="G537" s="148" t="str">
        <f t="shared" si="45"/>
        <v>项</v>
      </c>
    </row>
    <row r="538" ht="37" customHeight="1" spans="1:7">
      <c r="A538" s="436" t="s">
        <v>1012</v>
      </c>
      <c r="B538" s="305" t="s">
        <v>1013</v>
      </c>
      <c r="C538" s="307"/>
      <c r="D538" s="307"/>
      <c r="E538" s="311" t="str">
        <f t="shared" si="46"/>
        <v/>
      </c>
      <c r="F538" s="274" t="str">
        <f t="shared" si="44"/>
        <v>否</v>
      </c>
      <c r="G538" s="148" t="str">
        <f t="shared" si="45"/>
        <v>项</v>
      </c>
    </row>
    <row r="539" ht="37" customHeight="1" spans="1:7">
      <c r="A539" s="439" t="s">
        <v>1014</v>
      </c>
      <c r="B539" s="440" t="s">
        <v>519</v>
      </c>
      <c r="C539" s="441"/>
      <c r="D539" s="441"/>
      <c r="E539" s="311" t="str">
        <f t="shared" si="46"/>
        <v/>
      </c>
      <c r="F539" s="274" t="str">
        <f t="shared" si="44"/>
        <v>否</v>
      </c>
      <c r="G539" s="148" t="str">
        <f t="shared" si="45"/>
        <v>项</v>
      </c>
    </row>
    <row r="540" ht="37" customHeight="1" spans="1:7">
      <c r="A540" s="435" t="s">
        <v>83</v>
      </c>
      <c r="B540" s="301" t="s">
        <v>84</v>
      </c>
      <c r="C540" s="310">
        <f>C541+C560+C570+C583+C593+C601+C608+C616+C625+C630+C633+C636+C639+C642+C645+C649+C654+C665</f>
        <v>60681</v>
      </c>
      <c r="D540" s="310">
        <f>D541+D560+D570+D583+D593+D601+D608+D616+D625+D630+D633+D636+D639+D642+D645+D649+D654+D665</f>
        <v>95042</v>
      </c>
      <c r="E540" s="311">
        <f t="shared" si="46"/>
        <v>0.566</v>
      </c>
      <c r="F540" s="274" t="str">
        <f t="shared" si="44"/>
        <v>是</v>
      </c>
      <c r="G540" s="148" t="str">
        <f t="shared" si="45"/>
        <v>类</v>
      </c>
    </row>
    <row r="541" ht="37" customHeight="1" spans="1:7">
      <c r="A541" s="435" t="s">
        <v>1015</v>
      </c>
      <c r="B541" s="301" t="s">
        <v>1016</v>
      </c>
      <c r="C541" s="310">
        <f>SUBTOTAL(9,C542:C559)</f>
        <v>2168</v>
      </c>
      <c r="D541" s="310">
        <f>SUBTOTAL(9,D542:D559)</f>
        <v>2329</v>
      </c>
      <c r="E541" s="311">
        <f t="shared" si="46"/>
        <v>0.074</v>
      </c>
      <c r="F541" s="274" t="str">
        <f t="shared" si="44"/>
        <v>是</v>
      </c>
      <c r="G541" s="148" t="str">
        <f t="shared" si="45"/>
        <v>款</v>
      </c>
    </row>
    <row r="542" ht="37" customHeight="1" spans="1:7">
      <c r="A542" s="436" t="s">
        <v>1017</v>
      </c>
      <c r="B542" s="305" t="s">
        <v>139</v>
      </c>
      <c r="C542" s="307"/>
      <c r="D542" s="307">
        <v>297</v>
      </c>
      <c r="E542" s="311" t="str">
        <f t="shared" si="46"/>
        <v/>
      </c>
      <c r="F542" s="274" t="str">
        <f t="shared" si="44"/>
        <v>是</v>
      </c>
      <c r="G542" s="148" t="str">
        <f t="shared" si="45"/>
        <v>项</v>
      </c>
    </row>
    <row r="543" ht="37" customHeight="1" spans="1:7">
      <c r="A543" s="436" t="s">
        <v>1018</v>
      </c>
      <c r="B543" s="305" t="s">
        <v>141</v>
      </c>
      <c r="C543" s="307"/>
      <c r="D543" s="307"/>
      <c r="E543" s="311" t="str">
        <f t="shared" si="46"/>
        <v/>
      </c>
      <c r="F543" s="274" t="str">
        <f t="shared" si="44"/>
        <v>否</v>
      </c>
      <c r="G543" s="148" t="str">
        <f t="shared" si="45"/>
        <v>项</v>
      </c>
    </row>
    <row r="544" ht="37" customHeight="1" spans="1:7">
      <c r="A544" s="436" t="s">
        <v>1019</v>
      </c>
      <c r="B544" s="305" t="s">
        <v>143</v>
      </c>
      <c r="C544" s="307"/>
      <c r="D544" s="307"/>
      <c r="E544" s="311" t="str">
        <f t="shared" si="46"/>
        <v/>
      </c>
      <c r="F544" s="274" t="str">
        <f t="shared" si="44"/>
        <v>否</v>
      </c>
      <c r="G544" s="148" t="str">
        <f t="shared" si="45"/>
        <v>项</v>
      </c>
    </row>
    <row r="545" ht="36" hidden="1" customHeight="1" spans="1:7">
      <c r="A545" s="436" t="s">
        <v>1020</v>
      </c>
      <c r="B545" s="305" t="s">
        <v>1021</v>
      </c>
      <c r="C545" s="307">
        <v>0</v>
      </c>
      <c r="D545" s="307">
        <v>0</v>
      </c>
      <c r="E545" s="308" t="str">
        <f>IF(C545&gt;0,D545/C545-1,IF(C545&lt;0,-(D545/C545-1),""))</f>
        <v/>
      </c>
      <c r="F545" s="274" t="str">
        <f t="shared" si="44"/>
        <v>否</v>
      </c>
      <c r="G545" s="148" t="str">
        <f t="shared" si="45"/>
        <v>项</v>
      </c>
    </row>
    <row r="546" ht="36" hidden="1" customHeight="1" spans="1:7">
      <c r="A546" s="436" t="s">
        <v>1022</v>
      </c>
      <c r="B546" s="305" t="s">
        <v>1023</v>
      </c>
      <c r="C546" s="307">
        <v>0</v>
      </c>
      <c r="D546" s="307">
        <v>0</v>
      </c>
      <c r="E546" s="308" t="str">
        <f>IF(C546&gt;0,D546/C546-1,IF(C546&lt;0,-(D546/C546-1),""))</f>
        <v/>
      </c>
      <c r="F546" s="274" t="str">
        <f t="shared" si="44"/>
        <v>否</v>
      </c>
      <c r="G546" s="148" t="str">
        <f t="shared" si="45"/>
        <v>项</v>
      </c>
    </row>
    <row r="547" ht="36" hidden="1" customHeight="1" spans="1:7">
      <c r="A547" s="436" t="s">
        <v>1024</v>
      </c>
      <c r="B547" s="305" t="s">
        <v>1025</v>
      </c>
      <c r="C547" s="307">
        <v>0</v>
      </c>
      <c r="D547" s="307">
        <v>0</v>
      </c>
      <c r="E547" s="308" t="str">
        <f>IF(C547&gt;0,D547/C547-1,IF(C547&lt;0,-(D547/C547-1),""))</f>
        <v/>
      </c>
      <c r="F547" s="274" t="str">
        <f t="shared" si="44"/>
        <v>否</v>
      </c>
      <c r="G547" s="148" t="str">
        <f t="shared" si="45"/>
        <v>项</v>
      </c>
    </row>
    <row r="548" ht="37" customHeight="1" spans="1:7">
      <c r="A548" s="436" t="s">
        <v>1026</v>
      </c>
      <c r="B548" s="305" t="s">
        <v>1027</v>
      </c>
      <c r="C548" s="307"/>
      <c r="D548" s="307"/>
      <c r="E548" s="311" t="str">
        <f>IF(C548&lt;&gt;0,D548/C548-1,"")</f>
        <v/>
      </c>
      <c r="F548" s="274" t="str">
        <f t="shared" si="44"/>
        <v>否</v>
      </c>
      <c r="G548" s="148" t="str">
        <f t="shared" si="45"/>
        <v>项</v>
      </c>
    </row>
    <row r="549" ht="37" customHeight="1" spans="1:7">
      <c r="A549" s="436" t="s">
        <v>1028</v>
      </c>
      <c r="B549" s="305" t="s">
        <v>240</v>
      </c>
      <c r="C549" s="307"/>
      <c r="D549" s="307"/>
      <c r="E549" s="311" t="str">
        <f>IF(C549&lt;&gt;0,D549/C549-1,"")</f>
        <v/>
      </c>
      <c r="F549" s="274" t="str">
        <f t="shared" si="44"/>
        <v>否</v>
      </c>
      <c r="G549" s="148" t="str">
        <f t="shared" si="45"/>
        <v>项</v>
      </c>
    </row>
    <row r="550" ht="37" customHeight="1" spans="1:7">
      <c r="A550" s="436" t="s">
        <v>1029</v>
      </c>
      <c r="B550" s="305" t="s">
        <v>1030</v>
      </c>
      <c r="C550" s="307">
        <v>1747</v>
      </c>
      <c r="D550" s="307">
        <v>1778</v>
      </c>
      <c r="E550" s="311">
        <f>IF(C550&lt;&gt;0,D550/C550-1,"")</f>
        <v>0.018</v>
      </c>
      <c r="F550" s="274" t="str">
        <f t="shared" si="44"/>
        <v>是</v>
      </c>
      <c r="G550" s="148" t="str">
        <f t="shared" si="45"/>
        <v>项</v>
      </c>
    </row>
    <row r="551" ht="37" customHeight="1" spans="1:7">
      <c r="A551" s="436" t="s">
        <v>1031</v>
      </c>
      <c r="B551" s="305" t="s">
        <v>1032</v>
      </c>
      <c r="C551" s="307"/>
      <c r="D551" s="307"/>
      <c r="E551" s="311" t="str">
        <f>IF(C551&lt;&gt;0,D551/C551-1,"")</f>
        <v/>
      </c>
      <c r="F551" s="274" t="str">
        <f t="shared" si="44"/>
        <v>否</v>
      </c>
      <c r="G551" s="148" t="str">
        <f t="shared" si="45"/>
        <v>项</v>
      </c>
    </row>
    <row r="552" ht="54" customHeight="1" spans="1:7">
      <c r="A552" s="436" t="s">
        <v>1033</v>
      </c>
      <c r="B552" s="305" t="s">
        <v>1034</v>
      </c>
      <c r="C552" s="307"/>
      <c r="D552" s="307"/>
      <c r="E552" s="311" t="str">
        <f>IF(C552&lt;&gt;0,D552/C552-1,"")</f>
        <v/>
      </c>
      <c r="F552" s="274" t="str">
        <f t="shared" si="44"/>
        <v>否</v>
      </c>
      <c r="G552" s="148" t="str">
        <f t="shared" si="45"/>
        <v>项</v>
      </c>
    </row>
    <row r="553" ht="20" hidden="1" customHeight="1" spans="1:7">
      <c r="A553" s="436" t="s">
        <v>1035</v>
      </c>
      <c r="B553" s="305" t="s">
        <v>1036</v>
      </c>
      <c r="C553" s="307">
        <v>0</v>
      </c>
      <c r="D553" s="307">
        <v>0</v>
      </c>
      <c r="E553" s="308" t="str">
        <f>IF(C553&gt;0,D553/C553-1,IF(C553&lt;0,-(D553/C553-1),""))</f>
        <v/>
      </c>
      <c r="F553" s="274" t="str">
        <f t="shared" si="44"/>
        <v>否</v>
      </c>
      <c r="G553" s="148" t="str">
        <f t="shared" si="45"/>
        <v>项</v>
      </c>
    </row>
    <row r="554" ht="24" hidden="1" customHeight="1" spans="1:7">
      <c r="A554" s="438">
        <v>2080113</v>
      </c>
      <c r="B554" s="446" t="s">
        <v>306</v>
      </c>
      <c r="C554" s="307">
        <v>0</v>
      </c>
      <c r="D554" s="307">
        <v>0</v>
      </c>
      <c r="E554" s="308" t="str">
        <f>IF(C554&gt;0,D554/C554-1,IF(C554&lt;0,-(D554/C554-1),""))</f>
        <v/>
      </c>
      <c r="F554" s="274" t="str">
        <f t="shared" si="44"/>
        <v>否</v>
      </c>
      <c r="G554" s="148" t="str">
        <f t="shared" si="45"/>
        <v>项</v>
      </c>
    </row>
    <row r="555" ht="18" hidden="1" customHeight="1" spans="1:7">
      <c r="A555" s="438">
        <v>2080114</v>
      </c>
      <c r="B555" s="446" t="s">
        <v>308</v>
      </c>
      <c r="C555" s="307">
        <v>0</v>
      </c>
      <c r="D555" s="307">
        <v>0</v>
      </c>
      <c r="E555" s="308" t="str">
        <f>IF(C555&gt;0,D555/C555-1,IF(C555&lt;0,-(D555/C555-1),""))</f>
        <v/>
      </c>
      <c r="F555" s="274" t="str">
        <f t="shared" si="44"/>
        <v>否</v>
      </c>
      <c r="G555" s="148" t="str">
        <f t="shared" si="45"/>
        <v>项</v>
      </c>
    </row>
    <row r="556" ht="20" hidden="1" customHeight="1" spans="1:7">
      <c r="A556" s="438">
        <v>2080115</v>
      </c>
      <c r="B556" s="446" t="s">
        <v>310</v>
      </c>
      <c r="C556" s="307">
        <v>0</v>
      </c>
      <c r="D556" s="307">
        <v>0</v>
      </c>
      <c r="E556" s="308" t="str">
        <f>IF(C556&gt;0,D556/C556-1,IF(C556&lt;0,-(D556/C556-1),""))</f>
        <v/>
      </c>
      <c r="F556" s="274" t="str">
        <f t="shared" si="44"/>
        <v>否</v>
      </c>
      <c r="G556" s="148" t="str">
        <f t="shared" si="45"/>
        <v>项</v>
      </c>
    </row>
    <row r="557" ht="37" hidden="1" customHeight="1" spans="1:7">
      <c r="A557" s="438">
        <v>2080116</v>
      </c>
      <c r="B557" s="446" t="s">
        <v>312</v>
      </c>
      <c r="C557" s="307"/>
      <c r="D557" s="307"/>
      <c r="E557" s="311" t="str">
        <f>IF(C557&lt;&gt;0,D557/C557-1,"")</f>
        <v/>
      </c>
      <c r="F557" s="274" t="str">
        <f t="shared" si="44"/>
        <v>否</v>
      </c>
      <c r="G557" s="148" t="str">
        <f t="shared" si="45"/>
        <v>项</v>
      </c>
    </row>
    <row r="558" ht="23" customHeight="1" spans="1:7">
      <c r="A558" s="438">
        <v>2080150</v>
      </c>
      <c r="B558" s="446" t="s">
        <v>157</v>
      </c>
      <c r="C558" s="307">
        <v>0</v>
      </c>
      <c r="D558" s="307">
        <v>254</v>
      </c>
      <c r="E558" s="308" t="str">
        <f>IF(C558&gt;0,D558/C558-1,IF(C558&lt;0,-(D558/C558-1),""))</f>
        <v/>
      </c>
      <c r="F558" s="274" t="str">
        <f t="shared" si="44"/>
        <v>是</v>
      </c>
      <c r="G558" s="148" t="str">
        <f t="shared" si="45"/>
        <v>项</v>
      </c>
    </row>
    <row r="559" ht="37" customHeight="1" spans="1:7">
      <c r="A559" s="436" t="s">
        <v>1037</v>
      </c>
      <c r="B559" s="305" t="s">
        <v>1038</v>
      </c>
      <c r="C559" s="307">
        <v>421</v>
      </c>
      <c r="D559" s="307"/>
      <c r="E559" s="311">
        <f>IF(C559&lt;&gt;0,D559/C559-1,"")</f>
        <v>-1</v>
      </c>
      <c r="F559" s="274" t="str">
        <f t="shared" si="44"/>
        <v>是</v>
      </c>
      <c r="G559" s="148" t="str">
        <f t="shared" si="45"/>
        <v>项</v>
      </c>
    </row>
    <row r="560" ht="37" customHeight="1" spans="1:7">
      <c r="A560" s="435" t="s">
        <v>1039</v>
      </c>
      <c r="B560" s="301" t="s">
        <v>1040</v>
      </c>
      <c r="C560" s="310">
        <f>SUBTOTAL(9,C561:C567)</f>
        <v>1621</v>
      </c>
      <c r="D560" s="310">
        <f>SUBTOTAL(9,D561:D567)</f>
        <v>461</v>
      </c>
      <c r="E560" s="311">
        <f>IF(C560&lt;&gt;0,D560/C560-1,"")</f>
        <v>-0.716</v>
      </c>
      <c r="F560" s="274" t="str">
        <f t="shared" si="44"/>
        <v>是</v>
      </c>
      <c r="G560" s="148" t="str">
        <f t="shared" si="45"/>
        <v>款</v>
      </c>
    </row>
    <row r="561" ht="37" customHeight="1" spans="1:7">
      <c r="A561" s="436" t="s">
        <v>1041</v>
      </c>
      <c r="B561" s="305" t="s">
        <v>139</v>
      </c>
      <c r="C561" s="307">
        <v>220</v>
      </c>
      <c r="D561" s="307">
        <v>189</v>
      </c>
      <c r="E561" s="311">
        <f>IF(C561&lt;&gt;0,D561/C561-1,"")</f>
        <v>-0.141</v>
      </c>
      <c r="F561" s="274" t="str">
        <f t="shared" si="44"/>
        <v>是</v>
      </c>
      <c r="G561" s="148" t="str">
        <f t="shared" si="45"/>
        <v>项</v>
      </c>
    </row>
    <row r="562" ht="36" hidden="1" customHeight="1" spans="1:7">
      <c r="A562" s="436" t="s">
        <v>1042</v>
      </c>
      <c r="B562" s="305" t="s">
        <v>141</v>
      </c>
      <c r="C562" s="307">
        <v>0</v>
      </c>
      <c r="D562" s="307">
        <v>0</v>
      </c>
      <c r="E562" s="308" t="str">
        <f>IF(C562&gt;0,D562/C562-1,IF(C562&lt;0,-(D562/C562-1),""))</f>
        <v/>
      </c>
      <c r="F562" s="274" t="str">
        <f t="shared" si="44"/>
        <v>否</v>
      </c>
      <c r="G562" s="148" t="str">
        <f t="shared" si="45"/>
        <v>项</v>
      </c>
    </row>
    <row r="563" ht="37" customHeight="1" spans="1:7">
      <c r="A563" s="436" t="s">
        <v>1043</v>
      </c>
      <c r="B563" s="305" t="s">
        <v>143</v>
      </c>
      <c r="C563" s="307"/>
      <c r="D563" s="307"/>
      <c r="E563" s="311" t="str">
        <f>IF(C563&lt;&gt;0,D563/C563-1,"")</f>
        <v/>
      </c>
      <c r="F563" s="274" t="str">
        <f t="shared" si="44"/>
        <v>否</v>
      </c>
      <c r="G563" s="148" t="str">
        <f t="shared" si="45"/>
        <v>项</v>
      </c>
    </row>
    <row r="564" ht="37" customHeight="1" spans="1:7">
      <c r="A564" s="436" t="s">
        <v>1044</v>
      </c>
      <c r="B564" s="305" t="s">
        <v>1045</v>
      </c>
      <c r="C564" s="307"/>
      <c r="D564" s="307"/>
      <c r="E564" s="311" t="str">
        <f>IF(C564&lt;&gt;0,D564/C564-1,"")</f>
        <v/>
      </c>
      <c r="F564" s="274" t="str">
        <f t="shared" si="44"/>
        <v>否</v>
      </c>
      <c r="G564" s="148" t="str">
        <f t="shared" si="45"/>
        <v>项</v>
      </c>
    </row>
    <row r="565" ht="37" customHeight="1" spans="1:7">
      <c r="A565" s="436" t="s">
        <v>1046</v>
      </c>
      <c r="B565" s="305" t="s">
        <v>1047</v>
      </c>
      <c r="C565" s="307">
        <v>3</v>
      </c>
      <c r="D565" s="307">
        <v>70</v>
      </c>
      <c r="E565" s="311">
        <f>IF(C565&lt;&gt;0,D565/C565-1,"")</f>
        <v>22.333</v>
      </c>
      <c r="F565" s="274" t="str">
        <f t="shared" si="44"/>
        <v>是</v>
      </c>
      <c r="G565" s="148" t="str">
        <f t="shared" si="45"/>
        <v>项</v>
      </c>
    </row>
    <row r="566" ht="37" customHeight="1" spans="1:7">
      <c r="A566" s="436" t="s">
        <v>1048</v>
      </c>
      <c r="B566" s="305" t="s">
        <v>1049</v>
      </c>
      <c r="C566" s="307"/>
      <c r="D566" s="307"/>
      <c r="E566" s="311" t="str">
        <f>IF(C566&lt;&gt;0,D566/C566-1,"")</f>
        <v/>
      </c>
      <c r="F566" s="274" t="str">
        <f t="shared" si="44"/>
        <v>否</v>
      </c>
      <c r="G566" s="148" t="str">
        <f t="shared" si="45"/>
        <v>项</v>
      </c>
    </row>
    <row r="567" ht="37" customHeight="1" spans="1:7">
      <c r="A567" s="436" t="s">
        <v>1050</v>
      </c>
      <c r="B567" s="305" t="s">
        <v>1051</v>
      </c>
      <c r="C567" s="307">
        <v>1398</v>
      </c>
      <c r="D567" s="307">
        <v>202</v>
      </c>
      <c r="E567" s="311">
        <f>IF(C567&lt;&gt;0,D567/C567-1,"")</f>
        <v>-0.856</v>
      </c>
      <c r="F567" s="274" t="str">
        <f t="shared" si="44"/>
        <v>是</v>
      </c>
      <c r="G567" s="148" t="str">
        <f t="shared" si="45"/>
        <v>项</v>
      </c>
    </row>
    <row r="568" ht="36" hidden="1" customHeight="1" spans="1:7">
      <c r="A568" s="435" t="s">
        <v>1052</v>
      </c>
      <c r="B568" s="301" t="s">
        <v>1053</v>
      </c>
      <c r="C568" s="310">
        <f>SUM(C569:C569)</f>
        <v>0</v>
      </c>
      <c r="D568" s="310">
        <f>SUM(D569:D569)</f>
        <v>0</v>
      </c>
      <c r="E568" s="311" t="str">
        <f>IF(C568&gt;0,D568/C568-1,IF(C568&lt;0,-(D568/C568-1),""))</f>
        <v/>
      </c>
      <c r="F568" s="274" t="str">
        <f t="shared" si="44"/>
        <v>否</v>
      </c>
      <c r="G568" s="148" t="str">
        <f t="shared" si="45"/>
        <v>款</v>
      </c>
    </row>
    <row r="569" ht="36" hidden="1" customHeight="1" spans="1:7">
      <c r="A569" s="436" t="s">
        <v>1054</v>
      </c>
      <c r="B569" s="305" t="s">
        <v>1055</v>
      </c>
      <c r="C569" s="307">
        <v>0</v>
      </c>
      <c r="D569" s="307">
        <v>0</v>
      </c>
      <c r="E569" s="308" t="str">
        <f>IF(C569&gt;0,D569/C569-1,IF(C569&lt;0,-(D569/C569-1),""))</f>
        <v/>
      </c>
      <c r="F569" s="274" t="str">
        <f t="shared" si="44"/>
        <v>否</v>
      </c>
      <c r="G569" s="148" t="str">
        <f t="shared" si="45"/>
        <v>项</v>
      </c>
    </row>
    <row r="570" ht="37" customHeight="1" spans="1:7">
      <c r="A570" s="435" t="s">
        <v>1056</v>
      </c>
      <c r="B570" s="301" t="s">
        <v>1057</v>
      </c>
      <c r="C570" s="310">
        <f>SUBTOTAL(9,C571:C578)</f>
        <v>40540</v>
      </c>
      <c r="D570" s="310">
        <f>SUBTOTAL(9,D571:D578)</f>
        <v>57399</v>
      </c>
      <c r="E570" s="311">
        <f t="shared" ref="E570:E576" si="47">IF(C570&lt;&gt;0,D570/C570-1,"")</f>
        <v>0.416</v>
      </c>
      <c r="F570" s="274" t="str">
        <f t="shared" si="44"/>
        <v>是</v>
      </c>
      <c r="G570" s="148" t="str">
        <f t="shared" si="45"/>
        <v>款</v>
      </c>
    </row>
    <row r="571" ht="37" customHeight="1" spans="1:7">
      <c r="A571" s="436" t="s">
        <v>1058</v>
      </c>
      <c r="B571" s="305" t="s">
        <v>1059</v>
      </c>
      <c r="C571" s="307">
        <v>3846</v>
      </c>
      <c r="D571" s="307">
        <v>4155</v>
      </c>
      <c r="E571" s="311">
        <f t="shared" si="47"/>
        <v>0.08</v>
      </c>
      <c r="F571" s="274" t="str">
        <f t="shared" si="44"/>
        <v>是</v>
      </c>
      <c r="G571" s="148" t="str">
        <f t="shared" si="45"/>
        <v>项</v>
      </c>
    </row>
    <row r="572" ht="37" customHeight="1" spans="1:7">
      <c r="A572" s="436" t="s">
        <v>1060</v>
      </c>
      <c r="B572" s="305" t="s">
        <v>1061</v>
      </c>
      <c r="C572" s="307">
        <v>11237</v>
      </c>
      <c r="D572" s="307">
        <v>11709</v>
      </c>
      <c r="E572" s="311">
        <f t="shared" si="47"/>
        <v>0.042</v>
      </c>
      <c r="F572" s="274" t="str">
        <f t="shared" si="44"/>
        <v>是</v>
      </c>
      <c r="G572" s="148" t="str">
        <f t="shared" si="45"/>
        <v>项</v>
      </c>
    </row>
    <row r="573" ht="37" customHeight="1" spans="1:7">
      <c r="A573" s="436" t="s">
        <v>1062</v>
      </c>
      <c r="B573" s="305" t="s">
        <v>1063</v>
      </c>
      <c r="C573" s="307"/>
      <c r="D573" s="307"/>
      <c r="E573" s="311" t="str">
        <f t="shared" si="47"/>
        <v/>
      </c>
      <c r="F573" s="274" t="str">
        <f t="shared" si="44"/>
        <v>否</v>
      </c>
      <c r="G573" s="148" t="str">
        <f t="shared" si="45"/>
        <v>项</v>
      </c>
    </row>
    <row r="574" ht="37" customHeight="1" spans="1:7">
      <c r="A574" s="436" t="s">
        <v>1064</v>
      </c>
      <c r="B574" s="305" t="s">
        <v>1065</v>
      </c>
      <c r="C574" s="307">
        <v>12108</v>
      </c>
      <c r="D574" s="307">
        <v>12913</v>
      </c>
      <c r="E574" s="311">
        <f t="shared" si="47"/>
        <v>0.066</v>
      </c>
      <c r="F574" s="274" t="str">
        <f t="shared" si="44"/>
        <v>是</v>
      </c>
      <c r="G574" s="148" t="str">
        <f t="shared" si="45"/>
        <v>项</v>
      </c>
    </row>
    <row r="575" ht="37" customHeight="1" spans="1:7">
      <c r="A575" s="436" t="s">
        <v>1066</v>
      </c>
      <c r="B575" s="305" t="s">
        <v>1067</v>
      </c>
      <c r="C575" s="307">
        <v>1100</v>
      </c>
      <c r="D575" s="307">
        <v>19184</v>
      </c>
      <c r="E575" s="311">
        <f t="shared" si="47"/>
        <v>16.44</v>
      </c>
      <c r="F575" s="274" t="str">
        <f t="shared" si="44"/>
        <v>是</v>
      </c>
      <c r="G575" s="148" t="str">
        <f t="shared" si="45"/>
        <v>项</v>
      </c>
    </row>
    <row r="576" ht="37" customHeight="1" spans="1:7">
      <c r="A576" s="436" t="s">
        <v>1068</v>
      </c>
      <c r="B576" s="305" t="s">
        <v>1069</v>
      </c>
      <c r="C576" s="307">
        <v>11108</v>
      </c>
      <c r="D576" s="307">
        <v>9322</v>
      </c>
      <c r="E576" s="311">
        <f t="shared" si="47"/>
        <v>-0.161</v>
      </c>
      <c r="F576" s="274" t="str">
        <f t="shared" si="44"/>
        <v>是</v>
      </c>
      <c r="G576" s="148" t="str">
        <f t="shared" si="45"/>
        <v>项</v>
      </c>
    </row>
    <row r="577" ht="36" hidden="1" customHeight="1" spans="1:7">
      <c r="A577" s="438">
        <v>2080508</v>
      </c>
      <c r="B577" s="446" t="s">
        <v>1070</v>
      </c>
      <c r="C577" s="307">
        <v>0</v>
      </c>
      <c r="D577" s="307">
        <v>0</v>
      </c>
      <c r="E577" s="308" t="str">
        <f>IF(C577&gt;0,D577/C577-1,IF(C577&lt;0,-(D577/C577-1),""))</f>
        <v/>
      </c>
      <c r="F577" s="274" t="str">
        <f t="shared" si="44"/>
        <v>否</v>
      </c>
      <c r="G577" s="148" t="str">
        <f t="shared" si="45"/>
        <v>项</v>
      </c>
    </row>
    <row r="578" ht="37" customHeight="1" spans="1:7">
      <c r="A578" s="436" t="s">
        <v>1071</v>
      </c>
      <c r="B578" s="305" t="s">
        <v>1072</v>
      </c>
      <c r="C578" s="307">
        <v>1141</v>
      </c>
      <c r="D578" s="307">
        <v>116</v>
      </c>
      <c r="E578" s="311">
        <f>IF(C578&lt;&gt;0,D578/C578-1,"")</f>
        <v>-0.898</v>
      </c>
      <c r="F578" s="274" t="str">
        <f t="shared" si="44"/>
        <v>是</v>
      </c>
      <c r="G578" s="148" t="str">
        <f t="shared" si="45"/>
        <v>项</v>
      </c>
    </row>
    <row r="579" ht="36" hidden="1" customHeight="1" spans="1:7">
      <c r="A579" s="435" t="s">
        <v>1073</v>
      </c>
      <c r="B579" s="301" t="s">
        <v>1074</v>
      </c>
      <c r="C579" s="310">
        <f>SUM(C580:C582)</f>
        <v>0</v>
      </c>
      <c r="D579" s="310">
        <f>SUM(D580:D582)</f>
        <v>0</v>
      </c>
      <c r="E579" s="311" t="str">
        <f>IF(C579&gt;0,D579/C579-1,IF(C579&lt;0,-(D579/C579-1),""))</f>
        <v/>
      </c>
      <c r="F579" s="274" t="str">
        <f t="shared" si="44"/>
        <v>否</v>
      </c>
      <c r="G579" s="148" t="str">
        <f t="shared" si="45"/>
        <v>款</v>
      </c>
    </row>
    <row r="580" ht="36" hidden="1" customHeight="1" spans="1:7">
      <c r="A580" s="436" t="s">
        <v>1075</v>
      </c>
      <c r="B580" s="305" t="s">
        <v>1076</v>
      </c>
      <c r="C580" s="307">
        <v>0</v>
      </c>
      <c r="D580" s="307">
        <v>0</v>
      </c>
      <c r="E580" s="308" t="str">
        <f>IF(C580&gt;0,D580/C580-1,IF(C580&lt;0,-(D580/C580-1),""))</f>
        <v/>
      </c>
      <c r="F580" s="274" t="str">
        <f t="shared" ref="F580:F643" si="48">IF(LEN(A580)=3,"是",IF(B580&lt;&gt;"",IF(SUM(C580:D580)&lt;&gt;0,"是","否"),"是"))</f>
        <v>否</v>
      </c>
      <c r="G580" s="148" t="str">
        <f t="shared" ref="G580:G643" si="49">IF(LEN(A580)=3,"类",IF(LEN(A580)=5,"款","项"))</f>
        <v>项</v>
      </c>
    </row>
    <row r="581" ht="36" hidden="1" customHeight="1" spans="1:7">
      <c r="A581" s="436" t="s">
        <v>1077</v>
      </c>
      <c r="B581" s="305" t="s">
        <v>1078</v>
      </c>
      <c r="C581" s="307">
        <v>0</v>
      </c>
      <c r="D581" s="307">
        <v>0</v>
      </c>
      <c r="E581" s="308" t="str">
        <f>IF(C581&gt;0,D581/C581-1,IF(C581&lt;0,-(D581/C581-1),""))</f>
        <v/>
      </c>
      <c r="F581" s="274" t="str">
        <f t="shared" si="48"/>
        <v>否</v>
      </c>
      <c r="G581" s="148" t="str">
        <f t="shared" si="49"/>
        <v>项</v>
      </c>
    </row>
    <row r="582" ht="36" hidden="1" customHeight="1" spans="1:7">
      <c r="A582" s="436" t="s">
        <v>1079</v>
      </c>
      <c r="B582" s="305" t="s">
        <v>1080</v>
      </c>
      <c r="C582" s="307">
        <v>0</v>
      </c>
      <c r="D582" s="307">
        <v>0</v>
      </c>
      <c r="E582" s="308" t="str">
        <f>IF(C582&gt;0,D582/C582-1,IF(C582&lt;0,-(D582/C582-1),""))</f>
        <v/>
      </c>
      <c r="F582" s="274" t="str">
        <f t="shared" si="48"/>
        <v>否</v>
      </c>
      <c r="G582" s="148" t="str">
        <f t="shared" si="49"/>
        <v>项</v>
      </c>
    </row>
    <row r="583" ht="37" customHeight="1" spans="1:7">
      <c r="A583" s="435" t="s">
        <v>1081</v>
      </c>
      <c r="B583" s="301" t="s">
        <v>1082</v>
      </c>
      <c r="C583" s="310">
        <f>SUBTOTAL(9,C584:C592)</f>
        <v>2599</v>
      </c>
      <c r="D583" s="310">
        <f>SUBTOTAL(9,D584:D592)</f>
        <v>1008</v>
      </c>
      <c r="E583" s="311">
        <f>IF(C583&lt;&gt;0,D583/C583-1,"")</f>
        <v>-0.612</v>
      </c>
      <c r="F583" s="274" t="str">
        <f t="shared" si="48"/>
        <v>是</v>
      </c>
      <c r="G583" s="148" t="str">
        <f t="shared" si="49"/>
        <v>款</v>
      </c>
    </row>
    <row r="584" ht="37" customHeight="1" spans="1:7">
      <c r="A584" s="436" t="s">
        <v>1083</v>
      </c>
      <c r="B584" s="305" t="s">
        <v>1084</v>
      </c>
      <c r="C584" s="307"/>
      <c r="D584" s="307"/>
      <c r="E584" s="311" t="str">
        <f>IF(C584&lt;&gt;0,D584/C584-1,"")</f>
        <v/>
      </c>
      <c r="F584" s="274" t="str">
        <f t="shared" si="48"/>
        <v>否</v>
      </c>
      <c r="G584" s="148" t="str">
        <f t="shared" si="49"/>
        <v>项</v>
      </c>
    </row>
    <row r="585" ht="36" hidden="1" customHeight="1" spans="1:7">
      <c r="A585" s="436" t="s">
        <v>1085</v>
      </c>
      <c r="B585" s="305" t="s">
        <v>1086</v>
      </c>
      <c r="C585" s="307">
        <v>0</v>
      </c>
      <c r="D585" s="307">
        <v>0</v>
      </c>
      <c r="E585" s="308" t="str">
        <f>IF(C585&gt;0,D585/C585-1,IF(C585&lt;0,-(D585/C585-1),""))</f>
        <v/>
      </c>
      <c r="F585" s="274" t="str">
        <f t="shared" si="48"/>
        <v>否</v>
      </c>
      <c r="G585" s="148" t="str">
        <f t="shared" si="49"/>
        <v>项</v>
      </c>
    </row>
    <row r="586" ht="24" customHeight="1" spans="1:7">
      <c r="A586" s="436" t="s">
        <v>1087</v>
      </c>
      <c r="B586" s="305" t="s">
        <v>1088</v>
      </c>
      <c r="C586" s="307">
        <v>130</v>
      </c>
      <c r="D586" s="307">
        <v>0</v>
      </c>
      <c r="E586" s="311">
        <f>IF(C586&lt;&gt;0,D586/C586-1,"")</f>
        <v>-1</v>
      </c>
      <c r="F586" s="274" t="str">
        <f t="shared" si="48"/>
        <v>是</v>
      </c>
      <c r="G586" s="148" t="str">
        <f t="shared" si="49"/>
        <v>项</v>
      </c>
    </row>
    <row r="587" ht="32" customHeight="1" spans="1:7">
      <c r="A587" s="436" t="s">
        <v>1089</v>
      </c>
      <c r="B587" s="305" t="s">
        <v>1090</v>
      </c>
      <c r="C587" s="307">
        <v>960</v>
      </c>
      <c r="D587" s="307">
        <v>998</v>
      </c>
      <c r="E587" s="311">
        <f>IF(C587&lt;&gt;0,D587/C587-1,"")</f>
        <v>0.04</v>
      </c>
      <c r="F587" s="274" t="str">
        <f t="shared" si="48"/>
        <v>是</v>
      </c>
      <c r="G587" s="148" t="str">
        <f t="shared" si="49"/>
        <v>项</v>
      </c>
    </row>
    <row r="588" ht="2" hidden="1" customHeight="1" spans="1:7">
      <c r="A588" s="436" t="s">
        <v>1091</v>
      </c>
      <c r="B588" s="305" t="s">
        <v>1092</v>
      </c>
      <c r="C588" s="307">
        <v>0</v>
      </c>
      <c r="D588" s="307">
        <v>0</v>
      </c>
      <c r="E588" s="308" t="str">
        <f>IF(C588&gt;0,D588/C588-1,IF(C588&lt;0,-(D588/C588-1),""))</f>
        <v/>
      </c>
      <c r="F588" s="274" t="str">
        <f t="shared" si="48"/>
        <v>否</v>
      </c>
      <c r="G588" s="148" t="str">
        <f t="shared" si="49"/>
        <v>项</v>
      </c>
    </row>
    <row r="589" ht="15" hidden="1" customHeight="1" spans="1:7">
      <c r="A589" s="436" t="s">
        <v>1093</v>
      </c>
      <c r="B589" s="305" t="s">
        <v>1094</v>
      </c>
      <c r="C589" s="307">
        <v>0</v>
      </c>
      <c r="D589" s="307">
        <v>0</v>
      </c>
      <c r="E589" s="308" t="str">
        <f>IF(C589&gt;0,D589/C589-1,IF(C589&lt;0,-(D589/C589-1),""))</f>
        <v/>
      </c>
      <c r="F589" s="274" t="str">
        <f t="shared" si="48"/>
        <v>否</v>
      </c>
      <c r="G589" s="148" t="str">
        <f t="shared" si="49"/>
        <v>项</v>
      </c>
    </row>
    <row r="590" ht="27" hidden="1" customHeight="1" spans="1:7">
      <c r="A590" s="436" t="s">
        <v>1095</v>
      </c>
      <c r="B590" s="305" t="s">
        <v>1096</v>
      </c>
      <c r="C590" s="307">
        <v>0</v>
      </c>
      <c r="D590" s="307">
        <v>0</v>
      </c>
      <c r="E590" s="308" t="str">
        <f>IF(C590&gt;0,D590/C590-1,IF(C590&lt;0,-(D590/C590-1),""))</f>
        <v/>
      </c>
      <c r="F590" s="274" t="str">
        <f t="shared" si="48"/>
        <v>否</v>
      </c>
      <c r="G590" s="148" t="str">
        <f t="shared" si="49"/>
        <v>项</v>
      </c>
    </row>
    <row r="591" ht="18" customHeight="1" spans="1:7">
      <c r="A591" s="436" t="s">
        <v>1097</v>
      </c>
      <c r="B591" s="305" t="s">
        <v>1098</v>
      </c>
      <c r="C591" s="307">
        <v>0</v>
      </c>
      <c r="D591" s="307">
        <v>0</v>
      </c>
      <c r="E591" s="311" t="str">
        <f t="shared" ref="E591:E598" si="50">IF(C591&lt;&gt;0,D591/C591-1,"")</f>
        <v/>
      </c>
      <c r="F591" s="274" t="str">
        <f t="shared" si="48"/>
        <v>否</v>
      </c>
      <c r="G591" s="148" t="str">
        <f t="shared" si="49"/>
        <v>项</v>
      </c>
    </row>
    <row r="592" ht="37" customHeight="1" spans="1:7">
      <c r="A592" s="436" t="s">
        <v>1099</v>
      </c>
      <c r="B592" s="305" t="s">
        <v>1100</v>
      </c>
      <c r="C592" s="307">
        <v>1509</v>
      </c>
      <c r="D592" s="307">
        <v>10</v>
      </c>
      <c r="E592" s="311">
        <f t="shared" si="50"/>
        <v>-0.993</v>
      </c>
      <c r="F592" s="274" t="str">
        <f t="shared" si="48"/>
        <v>是</v>
      </c>
      <c r="G592" s="148" t="str">
        <f t="shared" si="49"/>
        <v>项</v>
      </c>
    </row>
    <row r="593" ht="37" customHeight="1" spans="1:7">
      <c r="A593" s="435" t="s">
        <v>1101</v>
      </c>
      <c r="B593" s="301" t="s">
        <v>1102</v>
      </c>
      <c r="C593" s="310">
        <f>SUBTOTAL(9,C594:C600)</f>
        <v>739</v>
      </c>
      <c r="D593" s="310">
        <f>SUBTOTAL(9,D594:D600)</f>
        <v>1081</v>
      </c>
      <c r="E593" s="311">
        <f t="shared" si="50"/>
        <v>0.463</v>
      </c>
      <c r="F593" s="274" t="str">
        <f t="shared" si="48"/>
        <v>是</v>
      </c>
      <c r="G593" s="148" t="str">
        <f t="shared" si="49"/>
        <v>款</v>
      </c>
    </row>
    <row r="594" ht="37" customHeight="1" spans="1:7">
      <c r="A594" s="436" t="s">
        <v>1103</v>
      </c>
      <c r="B594" s="305" t="s">
        <v>1104</v>
      </c>
      <c r="C594" s="307">
        <v>500</v>
      </c>
      <c r="D594" s="307"/>
      <c r="E594" s="311">
        <f t="shared" si="50"/>
        <v>-1</v>
      </c>
      <c r="F594" s="274" t="str">
        <f t="shared" si="48"/>
        <v>是</v>
      </c>
      <c r="G594" s="148" t="str">
        <f t="shared" si="49"/>
        <v>项</v>
      </c>
    </row>
    <row r="595" ht="37" customHeight="1" spans="1:7">
      <c r="A595" s="436" t="s">
        <v>1105</v>
      </c>
      <c r="B595" s="305" t="s">
        <v>1106</v>
      </c>
      <c r="C595" s="307"/>
      <c r="D595" s="307"/>
      <c r="E595" s="311" t="str">
        <f t="shared" si="50"/>
        <v/>
      </c>
      <c r="F595" s="274" t="str">
        <f t="shared" si="48"/>
        <v>否</v>
      </c>
      <c r="G595" s="148" t="str">
        <f t="shared" si="49"/>
        <v>项</v>
      </c>
    </row>
    <row r="596" ht="37" customHeight="1" spans="1:7">
      <c r="A596" s="436" t="s">
        <v>1107</v>
      </c>
      <c r="B596" s="305" t="s">
        <v>1108</v>
      </c>
      <c r="C596" s="307"/>
      <c r="D596" s="307"/>
      <c r="E596" s="311" t="str">
        <f t="shared" si="50"/>
        <v/>
      </c>
      <c r="F596" s="274" t="str">
        <f t="shared" si="48"/>
        <v>否</v>
      </c>
      <c r="G596" s="148" t="str">
        <f t="shared" si="49"/>
        <v>项</v>
      </c>
    </row>
    <row r="597" s="399" customFormat="1" ht="37" customHeight="1" spans="1:7">
      <c r="A597" s="436" t="s">
        <v>1109</v>
      </c>
      <c r="B597" s="305" t="s">
        <v>1110</v>
      </c>
      <c r="C597" s="307"/>
      <c r="D597" s="307"/>
      <c r="E597" s="311" t="str">
        <f t="shared" si="50"/>
        <v/>
      </c>
      <c r="F597" s="274" t="str">
        <f t="shared" si="48"/>
        <v>否</v>
      </c>
      <c r="G597" s="148" t="str">
        <f t="shared" si="49"/>
        <v>项</v>
      </c>
    </row>
    <row r="598" ht="24" customHeight="1" spans="1:7">
      <c r="A598" s="436" t="s">
        <v>1111</v>
      </c>
      <c r="B598" s="305" t="s">
        <v>1112</v>
      </c>
      <c r="C598" s="307">
        <v>150</v>
      </c>
      <c r="D598" s="307">
        <v>240</v>
      </c>
      <c r="E598" s="311">
        <f t="shared" si="50"/>
        <v>0.6</v>
      </c>
      <c r="F598" s="274" t="str">
        <f t="shared" si="48"/>
        <v>是</v>
      </c>
      <c r="G598" s="148" t="str">
        <f t="shared" si="49"/>
        <v>项</v>
      </c>
    </row>
    <row r="599" ht="11" hidden="1" customHeight="1" spans="1:7">
      <c r="A599" s="436" t="s">
        <v>1113</v>
      </c>
      <c r="B599" s="305" t="s">
        <v>1114</v>
      </c>
      <c r="C599" s="307">
        <v>0</v>
      </c>
      <c r="D599" s="307">
        <v>0</v>
      </c>
      <c r="E599" s="308" t="str">
        <f>IF(C599&gt;0,D599/C599-1,IF(C599&lt;0,-(D599/C599-1),""))</f>
        <v/>
      </c>
      <c r="F599" s="274" t="str">
        <f t="shared" si="48"/>
        <v>否</v>
      </c>
      <c r="G599" s="148" t="str">
        <f t="shared" si="49"/>
        <v>项</v>
      </c>
    </row>
    <row r="600" ht="28" customHeight="1" spans="1:7">
      <c r="A600" s="436" t="s">
        <v>1115</v>
      </c>
      <c r="B600" s="305" t="s">
        <v>1116</v>
      </c>
      <c r="C600" s="307">
        <v>89</v>
      </c>
      <c r="D600" s="307">
        <v>841</v>
      </c>
      <c r="E600" s="311">
        <f>IF(C600&lt;&gt;0,D600/C600-1,"")</f>
        <v>8.449</v>
      </c>
      <c r="F600" s="274" t="str">
        <f t="shared" si="48"/>
        <v>是</v>
      </c>
      <c r="G600" s="148" t="str">
        <f t="shared" si="49"/>
        <v>项</v>
      </c>
    </row>
    <row r="601" ht="37" customHeight="1" spans="1:7">
      <c r="A601" s="435" t="s">
        <v>1117</v>
      </c>
      <c r="B601" s="301" t="s">
        <v>1118</v>
      </c>
      <c r="C601" s="310">
        <f>SUBTOTAL(9,C602:C607)</f>
        <v>1061</v>
      </c>
      <c r="D601" s="310">
        <f>SUBTOTAL(9,D602:D607)</f>
        <v>786</v>
      </c>
      <c r="E601" s="311">
        <f>IF(C601&lt;&gt;0,D601/C601-1,"")</f>
        <v>-0.259</v>
      </c>
      <c r="F601" s="274" t="str">
        <f t="shared" si="48"/>
        <v>是</v>
      </c>
      <c r="G601" s="148" t="str">
        <f t="shared" si="49"/>
        <v>款</v>
      </c>
    </row>
    <row r="602" s="399" customFormat="1" ht="29" customHeight="1" spans="1:7">
      <c r="A602" s="436" t="s">
        <v>1119</v>
      </c>
      <c r="B602" s="305" t="s">
        <v>1120</v>
      </c>
      <c r="C602" s="307">
        <v>763</v>
      </c>
      <c r="D602" s="307">
        <v>533</v>
      </c>
      <c r="E602" s="311">
        <f>IF(C602&lt;&gt;0,D602/C602-1,"")</f>
        <v>-0.301</v>
      </c>
      <c r="F602" s="274" t="str">
        <f t="shared" si="48"/>
        <v>是</v>
      </c>
      <c r="G602" s="148" t="str">
        <f t="shared" si="49"/>
        <v>项</v>
      </c>
    </row>
    <row r="603" ht="29" customHeight="1" spans="1:7">
      <c r="A603" s="436" t="s">
        <v>1121</v>
      </c>
      <c r="B603" s="305" t="s">
        <v>1122</v>
      </c>
      <c r="C603" s="307">
        <v>119</v>
      </c>
      <c r="D603" s="307">
        <v>138</v>
      </c>
      <c r="E603" s="311">
        <f>IF(C603&lt;&gt;0,D603/C603-1,"")</f>
        <v>0.16</v>
      </c>
      <c r="F603" s="274" t="str">
        <f t="shared" si="48"/>
        <v>是</v>
      </c>
      <c r="G603" s="148" t="str">
        <f t="shared" si="49"/>
        <v>项</v>
      </c>
    </row>
    <row r="604" ht="37" customHeight="1" spans="1:7">
      <c r="A604" s="436" t="s">
        <v>1123</v>
      </c>
      <c r="B604" s="305" t="s">
        <v>1124</v>
      </c>
      <c r="C604" s="307"/>
      <c r="D604" s="307"/>
      <c r="E604" s="311" t="str">
        <f>IF(C604&lt;&gt;0,D604/C604-1,"")</f>
        <v/>
      </c>
      <c r="F604" s="274" t="str">
        <f t="shared" si="48"/>
        <v>否</v>
      </c>
      <c r="G604" s="148" t="str">
        <f t="shared" si="49"/>
        <v>项</v>
      </c>
    </row>
    <row r="605" ht="18" customHeight="1" spans="1:7">
      <c r="A605" s="436" t="s">
        <v>1125</v>
      </c>
      <c r="B605" s="305" t="s">
        <v>1126</v>
      </c>
      <c r="C605" s="307">
        <v>0</v>
      </c>
      <c r="D605" s="307">
        <v>24</v>
      </c>
      <c r="E605" s="308" t="str">
        <f>IF(C605&gt;0,D605/C605-1,IF(C605&lt;0,-(D605/C605-1),""))</f>
        <v/>
      </c>
      <c r="F605" s="274" t="str">
        <f t="shared" si="48"/>
        <v>是</v>
      </c>
      <c r="G605" s="148" t="str">
        <f t="shared" si="49"/>
        <v>项</v>
      </c>
    </row>
    <row r="606" ht="37" customHeight="1" spans="1:7">
      <c r="A606" s="436" t="s">
        <v>1127</v>
      </c>
      <c r="B606" s="305" t="s">
        <v>1128</v>
      </c>
      <c r="C606" s="307">
        <v>79</v>
      </c>
      <c r="D606" s="307">
        <v>91</v>
      </c>
      <c r="E606" s="311">
        <f t="shared" ref="E606:E617" si="51">IF(C606&lt;&gt;0,D606/C606-1,"")</f>
        <v>0.152</v>
      </c>
      <c r="F606" s="274" t="str">
        <f t="shared" si="48"/>
        <v>是</v>
      </c>
      <c r="G606" s="148" t="str">
        <f t="shared" si="49"/>
        <v>项</v>
      </c>
    </row>
    <row r="607" ht="37" customHeight="1" spans="1:7">
      <c r="A607" s="436" t="s">
        <v>1129</v>
      </c>
      <c r="B607" s="305" t="s">
        <v>1130</v>
      </c>
      <c r="C607" s="307">
        <v>100</v>
      </c>
      <c r="D607" s="307"/>
      <c r="E607" s="311">
        <f t="shared" si="51"/>
        <v>-1</v>
      </c>
      <c r="F607" s="274" t="str">
        <f t="shared" si="48"/>
        <v>是</v>
      </c>
      <c r="G607" s="148" t="str">
        <f t="shared" si="49"/>
        <v>项</v>
      </c>
    </row>
    <row r="608" ht="37" customHeight="1" spans="1:7">
      <c r="A608" s="435" t="s">
        <v>1131</v>
      </c>
      <c r="B608" s="301" t="s">
        <v>1132</v>
      </c>
      <c r="C608" s="310">
        <f>SUBTOTAL(9,C609:C615)</f>
        <v>643</v>
      </c>
      <c r="D608" s="310">
        <f>SUBTOTAL(9,D609:D615)</f>
        <v>1371</v>
      </c>
      <c r="E608" s="311">
        <f t="shared" si="51"/>
        <v>1.132</v>
      </c>
      <c r="F608" s="274" t="str">
        <f t="shared" si="48"/>
        <v>是</v>
      </c>
      <c r="G608" s="148" t="str">
        <f t="shared" si="49"/>
        <v>款</v>
      </c>
    </row>
    <row r="609" ht="37" customHeight="1" spans="1:7">
      <c r="A609" s="436" t="s">
        <v>1133</v>
      </c>
      <c r="B609" s="305" t="s">
        <v>1134</v>
      </c>
      <c r="C609" s="307">
        <v>60</v>
      </c>
      <c r="D609" s="307">
        <v>60</v>
      </c>
      <c r="E609" s="311">
        <f t="shared" si="51"/>
        <v>0</v>
      </c>
      <c r="F609" s="274" t="str">
        <f t="shared" si="48"/>
        <v>是</v>
      </c>
      <c r="G609" s="148" t="str">
        <f t="shared" si="49"/>
        <v>项</v>
      </c>
    </row>
    <row r="610" ht="30" customHeight="1" spans="1:7">
      <c r="A610" s="436" t="s">
        <v>1135</v>
      </c>
      <c r="B610" s="305" t="s">
        <v>1136</v>
      </c>
      <c r="C610" s="307">
        <v>266</v>
      </c>
      <c r="D610" s="307">
        <v>983</v>
      </c>
      <c r="E610" s="311">
        <f t="shared" si="51"/>
        <v>2.695</v>
      </c>
      <c r="F610" s="274" t="str">
        <f t="shared" si="48"/>
        <v>是</v>
      </c>
      <c r="G610" s="148" t="str">
        <f t="shared" si="49"/>
        <v>项</v>
      </c>
    </row>
    <row r="611" ht="37" customHeight="1" spans="1:7">
      <c r="A611" s="436" t="s">
        <v>1137</v>
      </c>
      <c r="B611" s="305" t="s">
        <v>1138</v>
      </c>
      <c r="C611" s="307"/>
      <c r="D611" s="307"/>
      <c r="E611" s="311" t="str">
        <f t="shared" si="51"/>
        <v/>
      </c>
      <c r="F611" s="274" t="str">
        <f t="shared" si="48"/>
        <v>否</v>
      </c>
      <c r="G611" s="148" t="str">
        <f t="shared" si="49"/>
        <v>项</v>
      </c>
    </row>
    <row r="612" ht="24" customHeight="1" spans="1:7">
      <c r="A612" s="436" t="s">
        <v>1139</v>
      </c>
      <c r="B612" s="305" t="s">
        <v>1140</v>
      </c>
      <c r="C612" s="307">
        <v>33</v>
      </c>
      <c r="D612" s="307">
        <v>33</v>
      </c>
      <c r="E612" s="311">
        <f t="shared" si="51"/>
        <v>0</v>
      </c>
      <c r="F612" s="274" t="str">
        <f t="shared" si="48"/>
        <v>是</v>
      </c>
      <c r="G612" s="148" t="str">
        <f t="shared" si="49"/>
        <v>项</v>
      </c>
    </row>
    <row r="613" ht="19" customHeight="1" spans="1:7">
      <c r="A613" s="436" t="s">
        <v>1141</v>
      </c>
      <c r="B613" s="305" t="s">
        <v>1142</v>
      </c>
      <c r="C613" s="307">
        <v>100</v>
      </c>
      <c r="D613" s="307">
        <v>113</v>
      </c>
      <c r="E613" s="311">
        <f t="shared" si="51"/>
        <v>0.13</v>
      </c>
      <c r="F613" s="274" t="str">
        <f t="shared" si="48"/>
        <v>是</v>
      </c>
      <c r="G613" s="148" t="str">
        <f t="shared" si="49"/>
        <v>项</v>
      </c>
    </row>
    <row r="614" ht="20" customHeight="1" spans="1:7">
      <c r="A614" s="436" t="s">
        <v>1143</v>
      </c>
      <c r="B614" s="305" t="s">
        <v>1144</v>
      </c>
      <c r="C614" s="307">
        <v>0</v>
      </c>
      <c r="D614" s="307">
        <v>0</v>
      </c>
      <c r="E614" s="311" t="str">
        <f t="shared" si="51"/>
        <v/>
      </c>
      <c r="F614" s="274" t="str">
        <f t="shared" si="48"/>
        <v>否</v>
      </c>
      <c r="G614" s="148" t="str">
        <f t="shared" si="49"/>
        <v>项</v>
      </c>
    </row>
    <row r="615" ht="18" customHeight="1" spans="1:7">
      <c r="A615" s="436" t="s">
        <v>1145</v>
      </c>
      <c r="B615" s="305" t="s">
        <v>1146</v>
      </c>
      <c r="C615" s="307">
        <v>184</v>
      </c>
      <c r="D615" s="307">
        <v>182</v>
      </c>
      <c r="E615" s="311">
        <f t="shared" si="51"/>
        <v>-0.011</v>
      </c>
      <c r="F615" s="274" t="str">
        <f t="shared" si="48"/>
        <v>是</v>
      </c>
      <c r="G615" s="148" t="str">
        <f t="shared" si="49"/>
        <v>项</v>
      </c>
    </row>
    <row r="616" ht="37" customHeight="1" spans="1:7">
      <c r="A616" s="435" t="s">
        <v>1147</v>
      </c>
      <c r="B616" s="301" t="s">
        <v>1148</v>
      </c>
      <c r="C616" s="310">
        <f>SUBTOTAL(9,C617:C624)</f>
        <v>599</v>
      </c>
      <c r="D616" s="310">
        <f>SUBTOTAL(9,D617:D624)</f>
        <v>669</v>
      </c>
      <c r="E616" s="311">
        <f t="shared" si="51"/>
        <v>0.117</v>
      </c>
      <c r="F616" s="274" t="str">
        <f t="shared" si="48"/>
        <v>是</v>
      </c>
      <c r="G616" s="148" t="str">
        <f t="shared" si="49"/>
        <v>款</v>
      </c>
    </row>
    <row r="617" ht="37" customHeight="1" spans="1:7">
      <c r="A617" s="436" t="s">
        <v>1149</v>
      </c>
      <c r="B617" s="305" t="s">
        <v>139</v>
      </c>
      <c r="C617" s="307">
        <v>109</v>
      </c>
      <c r="D617" s="307">
        <v>104</v>
      </c>
      <c r="E617" s="311">
        <f t="shared" si="51"/>
        <v>-0.046</v>
      </c>
      <c r="F617" s="274" t="str">
        <f t="shared" si="48"/>
        <v>是</v>
      </c>
      <c r="G617" s="148" t="str">
        <f t="shared" si="49"/>
        <v>项</v>
      </c>
    </row>
    <row r="618" ht="36" hidden="1" customHeight="1" spans="1:7">
      <c r="A618" s="436" t="s">
        <v>1150</v>
      </c>
      <c r="B618" s="305" t="s">
        <v>141</v>
      </c>
      <c r="C618" s="307">
        <v>0</v>
      </c>
      <c r="D618" s="307">
        <v>0</v>
      </c>
      <c r="E618" s="308" t="str">
        <f>IF(C618&gt;0,D618/C618-1,IF(C618&lt;0,-(D618/C618-1),""))</f>
        <v/>
      </c>
      <c r="F618" s="274" t="str">
        <f t="shared" si="48"/>
        <v>否</v>
      </c>
      <c r="G618" s="148" t="str">
        <f t="shared" si="49"/>
        <v>项</v>
      </c>
    </row>
    <row r="619" ht="37" customHeight="1" spans="1:7">
      <c r="A619" s="436" t="s">
        <v>1151</v>
      </c>
      <c r="B619" s="305" t="s">
        <v>143</v>
      </c>
      <c r="C619" s="307"/>
      <c r="D619" s="307"/>
      <c r="E619" s="311" t="str">
        <f>IF(C619&lt;&gt;0,D619/C619-1,"")</f>
        <v/>
      </c>
      <c r="F619" s="274" t="str">
        <f t="shared" si="48"/>
        <v>否</v>
      </c>
      <c r="G619" s="148" t="str">
        <f t="shared" si="49"/>
        <v>项</v>
      </c>
    </row>
    <row r="620" ht="37" customHeight="1" spans="1:7">
      <c r="A620" s="436" t="s">
        <v>1152</v>
      </c>
      <c r="B620" s="305" t="s">
        <v>1153</v>
      </c>
      <c r="C620" s="307"/>
      <c r="D620" s="307"/>
      <c r="E620" s="311" t="str">
        <f>IF(C620&lt;&gt;0,D620/C620-1,"")</f>
        <v/>
      </c>
      <c r="F620" s="274" t="str">
        <f t="shared" si="48"/>
        <v>否</v>
      </c>
      <c r="G620" s="148" t="str">
        <f t="shared" si="49"/>
        <v>项</v>
      </c>
    </row>
    <row r="621" ht="37" customHeight="1" spans="1:7">
      <c r="A621" s="436" t="s">
        <v>1154</v>
      </c>
      <c r="B621" s="305" t="s">
        <v>1155</v>
      </c>
      <c r="C621" s="307"/>
      <c r="D621" s="307"/>
      <c r="E621" s="311" t="str">
        <f>IF(C621&lt;&gt;0,D621/C621-1,"")</f>
        <v/>
      </c>
      <c r="F621" s="274" t="str">
        <f t="shared" si="48"/>
        <v>否</v>
      </c>
      <c r="G621" s="148" t="str">
        <f t="shared" si="49"/>
        <v>项</v>
      </c>
    </row>
    <row r="622" ht="37" customHeight="1" spans="1:7">
      <c r="A622" s="436" t="s">
        <v>1156</v>
      </c>
      <c r="B622" s="305" t="s">
        <v>1157</v>
      </c>
      <c r="C622" s="307"/>
      <c r="D622" s="307"/>
      <c r="E622" s="311" t="str">
        <f>IF(C622&lt;&gt;0,D622/C622-1,"")</f>
        <v/>
      </c>
      <c r="F622" s="274" t="str">
        <f t="shared" si="48"/>
        <v>否</v>
      </c>
      <c r="G622" s="148" t="str">
        <f t="shared" si="49"/>
        <v>项</v>
      </c>
    </row>
    <row r="623" ht="20" customHeight="1" spans="1:7">
      <c r="A623" s="436" t="s">
        <v>1158</v>
      </c>
      <c r="B623" s="305" t="s">
        <v>1159</v>
      </c>
      <c r="C623" s="307">
        <v>0</v>
      </c>
      <c r="D623" s="307">
        <v>463</v>
      </c>
      <c r="E623" s="308" t="str">
        <f>IF(C623&gt;0,D623/C623-1,IF(C623&lt;0,-(D623/C623-1),""))</f>
        <v/>
      </c>
      <c r="F623" s="274" t="str">
        <f t="shared" si="48"/>
        <v>是</v>
      </c>
      <c r="G623" s="148" t="str">
        <f t="shared" si="49"/>
        <v>项</v>
      </c>
    </row>
    <row r="624" ht="37" customHeight="1" spans="1:7">
      <c r="A624" s="436" t="s">
        <v>1160</v>
      </c>
      <c r="B624" s="305" t="s">
        <v>1161</v>
      </c>
      <c r="C624" s="307">
        <v>490</v>
      </c>
      <c r="D624" s="307">
        <v>102</v>
      </c>
      <c r="E624" s="311">
        <f>IF(C624&lt;&gt;0,D624/C624-1,"")</f>
        <v>-0.792</v>
      </c>
      <c r="F624" s="274" t="str">
        <f t="shared" si="48"/>
        <v>是</v>
      </c>
      <c r="G624" s="148" t="str">
        <f t="shared" si="49"/>
        <v>项</v>
      </c>
    </row>
    <row r="625" ht="37" customHeight="1" spans="1:7">
      <c r="A625" s="435" t="s">
        <v>1162</v>
      </c>
      <c r="B625" s="301" t="s">
        <v>1163</v>
      </c>
      <c r="C625" s="310">
        <f>SUBTOTAL(9,C626:C629)</f>
        <v>95</v>
      </c>
      <c r="D625" s="310">
        <f>SUBTOTAL(9,D626:D629)</f>
        <v>91</v>
      </c>
      <c r="E625" s="311">
        <f>IF(C625&lt;&gt;0,D625/C625-1,"")</f>
        <v>-0.042</v>
      </c>
      <c r="F625" s="274" t="str">
        <f t="shared" si="48"/>
        <v>是</v>
      </c>
      <c r="G625" s="148" t="str">
        <f t="shared" si="49"/>
        <v>款</v>
      </c>
    </row>
    <row r="626" ht="37" customHeight="1" spans="1:7">
      <c r="A626" s="436" t="s">
        <v>1164</v>
      </c>
      <c r="B626" s="305" t="s">
        <v>139</v>
      </c>
      <c r="C626" s="307">
        <v>85</v>
      </c>
      <c r="D626" s="307">
        <v>81</v>
      </c>
      <c r="E626" s="311">
        <f>IF(C626&lt;&gt;0,D626/C626-1,"")</f>
        <v>-0.047</v>
      </c>
      <c r="F626" s="274" t="str">
        <f t="shared" si="48"/>
        <v>是</v>
      </c>
      <c r="G626" s="148" t="str">
        <f t="shared" si="49"/>
        <v>项</v>
      </c>
    </row>
    <row r="627" ht="36" hidden="1" customHeight="1" spans="1:7">
      <c r="A627" s="436" t="s">
        <v>1165</v>
      </c>
      <c r="B627" s="305" t="s">
        <v>141</v>
      </c>
      <c r="C627" s="307">
        <v>0</v>
      </c>
      <c r="D627" s="307">
        <v>0</v>
      </c>
      <c r="E627" s="308" t="str">
        <f>IF(C627&gt;0,D627/C627-1,IF(C627&lt;0,-(D627/C627-1),""))</f>
        <v/>
      </c>
      <c r="F627" s="274" t="str">
        <f t="shared" si="48"/>
        <v>否</v>
      </c>
      <c r="G627" s="148" t="str">
        <f t="shared" si="49"/>
        <v>项</v>
      </c>
    </row>
    <row r="628" ht="36" hidden="1" customHeight="1" spans="1:7">
      <c r="A628" s="436" t="s">
        <v>1166</v>
      </c>
      <c r="B628" s="305" t="s">
        <v>143</v>
      </c>
      <c r="C628" s="307">
        <v>0</v>
      </c>
      <c r="D628" s="307">
        <v>0</v>
      </c>
      <c r="E628" s="308" t="str">
        <f>IF(C628&gt;0,D628/C628-1,IF(C628&lt;0,-(D628/C628-1),""))</f>
        <v/>
      </c>
      <c r="F628" s="274" t="str">
        <f t="shared" si="48"/>
        <v>否</v>
      </c>
      <c r="G628" s="148" t="str">
        <f t="shared" si="49"/>
        <v>项</v>
      </c>
    </row>
    <row r="629" ht="37" customHeight="1" spans="1:7">
      <c r="A629" s="436" t="s">
        <v>1167</v>
      </c>
      <c r="B629" s="305" t="s">
        <v>1168</v>
      </c>
      <c r="C629" s="307">
        <v>10</v>
      </c>
      <c r="D629" s="307">
        <v>10</v>
      </c>
      <c r="E629" s="311">
        <f t="shared" ref="E629:E647" si="52">IF(C629&lt;&gt;0,D629/C629-1,"")</f>
        <v>0</v>
      </c>
      <c r="F629" s="274" t="str">
        <f t="shared" si="48"/>
        <v>是</v>
      </c>
      <c r="G629" s="148" t="str">
        <f t="shared" si="49"/>
        <v>项</v>
      </c>
    </row>
    <row r="630" ht="26" customHeight="1" spans="1:7">
      <c r="A630" s="435" t="s">
        <v>1169</v>
      </c>
      <c r="B630" s="301" t="s">
        <v>1170</v>
      </c>
      <c r="C630" s="310">
        <f>SUM(C631:C632)</f>
        <v>3900</v>
      </c>
      <c r="D630" s="310">
        <f>SUM(D631:D632)</f>
        <v>3445</v>
      </c>
      <c r="E630" s="311">
        <f t="shared" si="52"/>
        <v>-0.117</v>
      </c>
      <c r="F630" s="274" t="str">
        <f t="shared" si="48"/>
        <v>是</v>
      </c>
      <c r="G630" s="148" t="str">
        <f t="shared" si="49"/>
        <v>款</v>
      </c>
    </row>
    <row r="631" ht="24" customHeight="1" spans="1:7">
      <c r="A631" s="436" t="s">
        <v>1171</v>
      </c>
      <c r="B631" s="305" t="s">
        <v>1172</v>
      </c>
      <c r="C631" s="307">
        <v>1260</v>
      </c>
      <c r="D631" s="307">
        <v>1469</v>
      </c>
      <c r="E631" s="311">
        <f t="shared" si="52"/>
        <v>0.166</v>
      </c>
      <c r="F631" s="274" t="str">
        <f t="shared" si="48"/>
        <v>是</v>
      </c>
      <c r="G631" s="148" t="str">
        <f t="shared" si="49"/>
        <v>项</v>
      </c>
    </row>
    <row r="632" ht="23" customHeight="1" spans="1:7">
      <c r="A632" s="436" t="s">
        <v>1173</v>
      </c>
      <c r="B632" s="305" t="s">
        <v>1174</v>
      </c>
      <c r="C632" s="307">
        <v>2640</v>
      </c>
      <c r="D632" s="307">
        <v>1976</v>
      </c>
      <c r="E632" s="311">
        <f t="shared" si="52"/>
        <v>-0.252</v>
      </c>
      <c r="F632" s="274" t="str">
        <f t="shared" si="48"/>
        <v>是</v>
      </c>
      <c r="G632" s="148" t="str">
        <f t="shared" si="49"/>
        <v>项</v>
      </c>
    </row>
    <row r="633" ht="37" customHeight="1" spans="1:7">
      <c r="A633" s="435" t="s">
        <v>1175</v>
      </c>
      <c r="B633" s="301" t="s">
        <v>1176</v>
      </c>
      <c r="C633" s="310">
        <f>SUBTOTAL(9,C634:C635)</f>
        <v>45</v>
      </c>
      <c r="D633" s="310">
        <f>SUBTOTAL(9,D634:D635)</f>
        <v>901</v>
      </c>
      <c r="E633" s="311">
        <f t="shared" si="52"/>
        <v>19.022</v>
      </c>
      <c r="F633" s="274" t="str">
        <f t="shared" si="48"/>
        <v>是</v>
      </c>
      <c r="G633" s="148" t="str">
        <f t="shared" si="49"/>
        <v>款</v>
      </c>
    </row>
    <row r="634" ht="21" customHeight="1" spans="1:7">
      <c r="A634" s="436" t="s">
        <v>1177</v>
      </c>
      <c r="B634" s="305" t="s">
        <v>1178</v>
      </c>
      <c r="C634" s="307">
        <v>30</v>
      </c>
      <c r="D634" s="307">
        <v>350</v>
      </c>
      <c r="E634" s="311">
        <f t="shared" si="52"/>
        <v>10.667</v>
      </c>
      <c r="F634" s="274" t="str">
        <f t="shared" si="48"/>
        <v>是</v>
      </c>
      <c r="G634" s="148" t="str">
        <f t="shared" si="49"/>
        <v>项</v>
      </c>
    </row>
    <row r="635" ht="24" customHeight="1" spans="1:7">
      <c r="A635" s="436" t="s">
        <v>1179</v>
      </c>
      <c r="B635" s="305" t="s">
        <v>1180</v>
      </c>
      <c r="C635" s="307">
        <v>15</v>
      </c>
      <c r="D635" s="307">
        <v>551</v>
      </c>
      <c r="E635" s="311">
        <f t="shared" si="52"/>
        <v>35.733</v>
      </c>
      <c r="F635" s="274" t="str">
        <f t="shared" si="48"/>
        <v>是</v>
      </c>
      <c r="G635" s="148" t="str">
        <f t="shared" si="49"/>
        <v>项</v>
      </c>
    </row>
    <row r="636" ht="14" customHeight="1" spans="1:7">
      <c r="A636" s="435" t="s">
        <v>1181</v>
      </c>
      <c r="B636" s="301" t="s">
        <v>1182</v>
      </c>
      <c r="C636" s="310">
        <f>SUM(C637:C638)</f>
        <v>157</v>
      </c>
      <c r="D636" s="310">
        <f>SUM(D637:D638)</f>
        <v>242</v>
      </c>
      <c r="E636" s="311">
        <f t="shared" si="52"/>
        <v>0.541</v>
      </c>
      <c r="F636" s="274" t="str">
        <f t="shared" si="48"/>
        <v>是</v>
      </c>
      <c r="G636" s="148" t="str">
        <f t="shared" si="49"/>
        <v>款</v>
      </c>
    </row>
    <row r="637" ht="23" customHeight="1" spans="1:7">
      <c r="A637" s="436" t="s">
        <v>1183</v>
      </c>
      <c r="B637" s="305" t="s">
        <v>1184</v>
      </c>
      <c r="C637" s="307">
        <v>22</v>
      </c>
      <c r="D637" s="307">
        <v>39</v>
      </c>
      <c r="E637" s="311">
        <f t="shared" si="52"/>
        <v>0.773</v>
      </c>
      <c r="F637" s="274" t="str">
        <f t="shared" si="48"/>
        <v>是</v>
      </c>
      <c r="G637" s="148" t="str">
        <f t="shared" si="49"/>
        <v>项</v>
      </c>
    </row>
    <row r="638" ht="16" customHeight="1" spans="1:7">
      <c r="A638" s="436" t="s">
        <v>1185</v>
      </c>
      <c r="B638" s="305" t="s">
        <v>1186</v>
      </c>
      <c r="C638" s="307">
        <v>135</v>
      </c>
      <c r="D638" s="307">
        <v>203</v>
      </c>
      <c r="E638" s="311">
        <f t="shared" si="52"/>
        <v>0.504</v>
      </c>
      <c r="F638" s="274" t="str">
        <f t="shared" si="48"/>
        <v>是</v>
      </c>
      <c r="G638" s="148" t="str">
        <f t="shared" si="49"/>
        <v>项</v>
      </c>
    </row>
    <row r="639" ht="23" customHeight="1" spans="1:7">
      <c r="A639" s="435" t="s">
        <v>1187</v>
      </c>
      <c r="B639" s="301" t="s">
        <v>1188</v>
      </c>
      <c r="C639" s="310">
        <f>SUM(C640:C641)</f>
        <v>0</v>
      </c>
      <c r="D639" s="310">
        <f>SUM(D640:D641)</f>
        <v>0</v>
      </c>
      <c r="E639" s="311" t="str">
        <f t="shared" si="52"/>
        <v/>
      </c>
      <c r="F639" s="274" t="str">
        <f t="shared" si="48"/>
        <v>否</v>
      </c>
      <c r="G639" s="148" t="str">
        <f t="shared" si="49"/>
        <v>款</v>
      </c>
    </row>
    <row r="640" ht="12" customHeight="1" spans="1:7">
      <c r="A640" s="436" t="s">
        <v>1189</v>
      </c>
      <c r="B640" s="305" t="s">
        <v>1190</v>
      </c>
      <c r="C640" s="307">
        <v>0</v>
      </c>
      <c r="D640" s="307">
        <v>0</v>
      </c>
      <c r="E640" s="311" t="str">
        <f t="shared" si="52"/>
        <v/>
      </c>
      <c r="F640" s="274" t="str">
        <f t="shared" si="48"/>
        <v>否</v>
      </c>
      <c r="G640" s="148" t="str">
        <f t="shared" si="49"/>
        <v>项</v>
      </c>
    </row>
    <row r="641" ht="13" customHeight="1" spans="1:7">
      <c r="A641" s="436" t="s">
        <v>1191</v>
      </c>
      <c r="B641" s="305" t="s">
        <v>1192</v>
      </c>
      <c r="C641" s="307">
        <v>0</v>
      </c>
      <c r="D641" s="307">
        <v>0</v>
      </c>
      <c r="E641" s="311" t="str">
        <f t="shared" si="52"/>
        <v/>
      </c>
      <c r="F641" s="274" t="str">
        <f t="shared" si="48"/>
        <v>否</v>
      </c>
      <c r="G641" s="148" t="str">
        <f t="shared" si="49"/>
        <v>项</v>
      </c>
    </row>
    <row r="642" ht="14" customHeight="1" spans="1:7">
      <c r="A642" s="435" t="s">
        <v>1193</v>
      </c>
      <c r="B642" s="301" t="s">
        <v>1194</v>
      </c>
      <c r="C642" s="310">
        <f>SUM(C643:C644)</f>
        <v>132</v>
      </c>
      <c r="D642" s="310">
        <f>SUM(D643:D644)</f>
        <v>161</v>
      </c>
      <c r="E642" s="311">
        <f t="shared" si="52"/>
        <v>0.22</v>
      </c>
      <c r="F642" s="274" t="str">
        <f t="shared" si="48"/>
        <v>是</v>
      </c>
      <c r="G642" s="148" t="str">
        <f t="shared" si="49"/>
        <v>款</v>
      </c>
    </row>
    <row r="643" ht="18" customHeight="1" spans="1:7">
      <c r="A643" s="436" t="s">
        <v>1195</v>
      </c>
      <c r="B643" s="305" t="s">
        <v>1196</v>
      </c>
      <c r="C643" s="307">
        <v>0</v>
      </c>
      <c r="D643" s="307">
        <v>0</v>
      </c>
      <c r="E643" s="311" t="str">
        <f t="shared" si="52"/>
        <v/>
      </c>
      <c r="F643" s="274" t="str">
        <f t="shared" si="48"/>
        <v>否</v>
      </c>
      <c r="G643" s="148" t="str">
        <f t="shared" si="49"/>
        <v>项</v>
      </c>
    </row>
    <row r="644" ht="16" customHeight="1" spans="1:7">
      <c r="A644" s="436" t="s">
        <v>1197</v>
      </c>
      <c r="B644" s="305" t="s">
        <v>1198</v>
      </c>
      <c r="C644" s="307">
        <v>132</v>
      </c>
      <c r="D644" s="307">
        <v>161</v>
      </c>
      <c r="E644" s="311">
        <f t="shared" si="52"/>
        <v>0.22</v>
      </c>
      <c r="F644" s="274" t="str">
        <f t="shared" ref="F644:F707" si="53">IF(LEN(A644)=3,"是",IF(B644&lt;&gt;"",IF(SUM(C644:D644)&lt;&gt;0,"是","否"),"是"))</f>
        <v>是</v>
      </c>
      <c r="G644" s="148" t="str">
        <f t="shared" ref="G644:G707" si="54">IF(LEN(A644)=3,"类",IF(LEN(A644)=5,"款","项"))</f>
        <v>项</v>
      </c>
    </row>
    <row r="645" ht="37" customHeight="1" spans="1:7">
      <c r="A645" s="435" t="s">
        <v>1199</v>
      </c>
      <c r="B645" s="301" t="s">
        <v>1200</v>
      </c>
      <c r="C645" s="310">
        <f>SUBTOTAL(9,C646:C647)</f>
        <v>6157</v>
      </c>
      <c r="D645" s="310">
        <f>SUBTOTAL(9,D646:D647)</f>
        <v>9385</v>
      </c>
      <c r="E645" s="311">
        <f t="shared" si="52"/>
        <v>0.524</v>
      </c>
      <c r="F645" s="274" t="str">
        <f t="shared" si="53"/>
        <v>是</v>
      </c>
      <c r="G645" s="148" t="str">
        <f t="shared" si="54"/>
        <v>款</v>
      </c>
    </row>
    <row r="646" ht="21" customHeight="1" spans="1:7">
      <c r="A646" s="436" t="s">
        <v>1201</v>
      </c>
      <c r="B646" s="305" t="s">
        <v>1202</v>
      </c>
      <c r="C646" s="307">
        <v>2800</v>
      </c>
      <c r="D646" s="307">
        <v>4000</v>
      </c>
      <c r="E646" s="311">
        <f t="shared" si="52"/>
        <v>0.429</v>
      </c>
      <c r="F646" s="274" t="str">
        <f t="shared" si="53"/>
        <v>是</v>
      </c>
      <c r="G646" s="148" t="str">
        <f t="shared" si="54"/>
        <v>项</v>
      </c>
    </row>
    <row r="647" ht="16" customHeight="1" spans="1:7">
      <c r="A647" s="436" t="s">
        <v>1203</v>
      </c>
      <c r="B647" s="305" t="s">
        <v>1204</v>
      </c>
      <c r="C647" s="307">
        <v>3357</v>
      </c>
      <c r="D647" s="307">
        <v>5385</v>
      </c>
      <c r="E647" s="311">
        <f t="shared" si="52"/>
        <v>0.604</v>
      </c>
      <c r="F647" s="274" t="str">
        <f t="shared" si="53"/>
        <v>是</v>
      </c>
      <c r="G647" s="148" t="str">
        <f t="shared" si="54"/>
        <v>项</v>
      </c>
    </row>
    <row r="648" ht="14" hidden="1" customHeight="1" spans="1:7">
      <c r="A648" s="436" t="s">
        <v>1205</v>
      </c>
      <c r="B648" s="305" t="s">
        <v>1206</v>
      </c>
      <c r="C648" s="307">
        <v>0</v>
      </c>
      <c r="D648" s="307">
        <v>0</v>
      </c>
      <c r="E648" s="308" t="str">
        <f>IF(C648&gt;0,D648/C648-1,IF(C648&lt;0,-(D648/C648-1),""))</f>
        <v/>
      </c>
      <c r="F648" s="274" t="str">
        <f t="shared" si="53"/>
        <v>否</v>
      </c>
      <c r="G648" s="148" t="str">
        <f t="shared" si="54"/>
        <v>项</v>
      </c>
    </row>
    <row r="649" ht="18" customHeight="1" spans="1:7">
      <c r="A649" s="435" t="s">
        <v>1207</v>
      </c>
      <c r="B649" s="301" t="s">
        <v>1208</v>
      </c>
      <c r="C649" s="310">
        <f>SUM(C650:C653)</f>
        <v>0</v>
      </c>
      <c r="D649" s="310">
        <f>SUM(D650:D653)</f>
        <v>0</v>
      </c>
      <c r="E649" s="311" t="str">
        <f t="shared" ref="E649:E656" si="55">IF(C649&lt;&gt;0,D649/C649-1,"")</f>
        <v/>
      </c>
      <c r="F649" s="274" t="str">
        <f t="shared" si="53"/>
        <v>否</v>
      </c>
      <c r="G649" s="148" t="str">
        <f t="shared" si="54"/>
        <v>款</v>
      </c>
    </row>
    <row r="650" ht="17" customHeight="1" spans="1:7">
      <c r="A650" s="436" t="s">
        <v>1209</v>
      </c>
      <c r="B650" s="305" t="s">
        <v>1210</v>
      </c>
      <c r="C650" s="307">
        <v>0</v>
      </c>
      <c r="D650" s="307">
        <v>0</v>
      </c>
      <c r="E650" s="311" t="str">
        <f t="shared" si="55"/>
        <v/>
      </c>
      <c r="F650" s="274" t="str">
        <f t="shared" si="53"/>
        <v>否</v>
      </c>
      <c r="G650" s="148" t="str">
        <f t="shared" si="54"/>
        <v>项</v>
      </c>
    </row>
    <row r="651" ht="24" customHeight="1" spans="1:7">
      <c r="A651" s="436" t="s">
        <v>1211</v>
      </c>
      <c r="B651" s="305" t="s">
        <v>1212</v>
      </c>
      <c r="C651" s="307">
        <v>0</v>
      </c>
      <c r="D651" s="307">
        <v>0</v>
      </c>
      <c r="E651" s="311" t="str">
        <f t="shared" si="55"/>
        <v/>
      </c>
      <c r="F651" s="274" t="str">
        <f t="shared" si="53"/>
        <v>否</v>
      </c>
      <c r="G651" s="148" t="str">
        <f t="shared" si="54"/>
        <v>项</v>
      </c>
    </row>
    <row r="652" ht="23" customHeight="1" spans="1:7">
      <c r="A652" s="436" t="s">
        <v>1213</v>
      </c>
      <c r="B652" s="305" t="s">
        <v>1214</v>
      </c>
      <c r="C652" s="307">
        <v>0</v>
      </c>
      <c r="D652" s="307">
        <v>0</v>
      </c>
      <c r="E652" s="311" t="str">
        <f t="shared" si="55"/>
        <v/>
      </c>
      <c r="F652" s="274" t="str">
        <f t="shared" si="53"/>
        <v>否</v>
      </c>
      <c r="G652" s="148" t="str">
        <f t="shared" si="54"/>
        <v>项</v>
      </c>
    </row>
    <row r="653" ht="17" customHeight="1" spans="1:7">
      <c r="A653" s="436" t="s">
        <v>1215</v>
      </c>
      <c r="B653" s="305" t="s">
        <v>1216</v>
      </c>
      <c r="C653" s="307">
        <v>0</v>
      </c>
      <c r="D653" s="307">
        <v>0</v>
      </c>
      <c r="E653" s="311" t="str">
        <f t="shared" si="55"/>
        <v/>
      </c>
      <c r="F653" s="274" t="str">
        <f t="shared" si="53"/>
        <v>否</v>
      </c>
      <c r="G653" s="148" t="str">
        <f t="shared" si="54"/>
        <v>项</v>
      </c>
    </row>
    <row r="654" ht="37" customHeight="1" spans="1:7">
      <c r="A654" s="435" t="s">
        <v>1217</v>
      </c>
      <c r="B654" s="301" t="s">
        <v>1218</v>
      </c>
      <c r="C654" s="310">
        <f>SUBTOTAL(9,C655:C661)</f>
        <v>187</v>
      </c>
      <c r="D654" s="310">
        <f>SUBTOTAL(9,D655:D661)</f>
        <v>297</v>
      </c>
      <c r="E654" s="311">
        <f t="shared" si="55"/>
        <v>0.588</v>
      </c>
      <c r="F654" s="274" t="str">
        <f t="shared" si="53"/>
        <v>是</v>
      </c>
      <c r="G654" s="148" t="str">
        <f t="shared" si="54"/>
        <v>款</v>
      </c>
    </row>
    <row r="655" ht="24" customHeight="1" spans="1:7">
      <c r="A655" s="436" t="s">
        <v>1219</v>
      </c>
      <c r="B655" s="305" t="s">
        <v>139</v>
      </c>
      <c r="C655" s="307">
        <v>106</v>
      </c>
      <c r="D655" s="307">
        <v>117</v>
      </c>
      <c r="E655" s="311">
        <f t="shared" si="55"/>
        <v>0.104</v>
      </c>
      <c r="F655" s="274" t="str">
        <f t="shared" si="53"/>
        <v>是</v>
      </c>
      <c r="G655" s="148" t="str">
        <f t="shared" si="54"/>
        <v>项</v>
      </c>
    </row>
    <row r="656" ht="23" customHeight="1" spans="1:7">
      <c r="A656" s="436" t="s">
        <v>1220</v>
      </c>
      <c r="B656" s="305" t="s">
        <v>141</v>
      </c>
      <c r="C656" s="307">
        <v>17</v>
      </c>
      <c r="D656" s="307"/>
      <c r="E656" s="311">
        <f t="shared" si="55"/>
        <v>-1</v>
      </c>
      <c r="F656" s="274" t="str">
        <f t="shared" si="53"/>
        <v>是</v>
      </c>
      <c r="G656" s="148" t="str">
        <f t="shared" si="54"/>
        <v>项</v>
      </c>
    </row>
    <row r="657" ht="36" hidden="1" customHeight="1" spans="1:7">
      <c r="A657" s="436" t="s">
        <v>1221</v>
      </c>
      <c r="B657" s="305" t="s">
        <v>143</v>
      </c>
      <c r="C657" s="307">
        <v>0</v>
      </c>
      <c r="D657" s="307">
        <v>0</v>
      </c>
      <c r="E657" s="308" t="str">
        <f>IF(C657&gt;0,D657/C657-1,IF(C657&lt;0,-(D657/C657-1),""))</f>
        <v/>
      </c>
      <c r="F657" s="274" t="str">
        <f t="shared" si="53"/>
        <v>否</v>
      </c>
      <c r="G657" s="148" t="str">
        <f t="shared" si="54"/>
        <v>项</v>
      </c>
    </row>
    <row r="658" ht="37" customHeight="1" spans="1:7">
      <c r="A658" s="436" t="s">
        <v>1222</v>
      </c>
      <c r="B658" s="305" t="s">
        <v>1223</v>
      </c>
      <c r="C658" s="307"/>
      <c r="D658" s="307">
        <v>26</v>
      </c>
      <c r="E658" s="311" t="str">
        <f>IF(C658&lt;&gt;0,D658/C658-1,"")</f>
        <v/>
      </c>
      <c r="F658" s="274" t="str">
        <f t="shared" si="53"/>
        <v>是</v>
      </c>
      <c r="G658" s="148" t="str">
        <f t="shared" si="54"/>
        <v>项</v>
      </c>
    </row>
    <row r="659" ht="37" customHeight="1" spans="1:7">
      <c r="A659" s="436" t="s">
        <v>1224</v>
      </c>
      <c r="B659" s="305" t="s">
        <v>1225</v>
      </c>
      <c r="C659" s="307"/>
      <c r="D659" s="307"/>
      <c r="E659" s="311" t="str">
        <f>IF(C659&lt;&gt;0,D659/C659-1,"")</f>
        <v/>
      </c>
      <c r="F659" s="274" t="str">
        <f t="shared" si="53"/>
        <v>否</v>
      </c>
      <c r="G659" s="148" t="str">
        <f t="shared" si="54"/>
        <v>项</v>
      </c>
    </row>
    <row r="660" ht="37" customHeight="1" spans="1:7">
      <c r="A660" s="436" t="s">
        <v>1226</v>
      </c>
      <c r="B660" s="305" t="s">
        <v>157</v>
      </c>
      <c r="C660" s="307">
        <v>64</v>
      </c>
      <c r="D660" s="307">
        <v>119</v>
      </c>
      <c r="E660" s="311">
        <f>IF(C660&lt;&gt;0,D660/C660-1,"")</f>
        <v>0.859</v>
      </c>
      <c r="F660" s="274" t="str">
        <f t="shared" si="53"/>
        <v>是</v>
      </c>
      <c r="G660" s="148" t="str">
        <f t="shared" si="54"/>
        <v>项</v>
      </c>
    </row>
    <row r="661" ht="37" customHeight="1" spans="1:7">
      <c r="A661" s="436" t="s">
        <v>1227</v>
      </c>
      <c r="B661" s="305" t="s">
        <v>1228</v>
      </c>
      <c r="C661" s="307"/>
      <c r="D661" s="307">
        <v>35</v>
      </c>
      <c r="E661" s="311" t="str">
        <f>IF(C661&lt;&gt;0,D661/C661-1,"")</f>
        <v/>
      </c>
      <c r="F661" s="274" t="str">
        <f t="shared" si="53"/>
        <v>是</v>
      </c>
      <c r="G661" s="148" t="str">
        <f t="shared" si="54"/>
        <v>项</v>
      </c>
    </row>
    <row r="662" ht="36" hidden="1" customHeight="1" spans="1:7">
      <c r="A662" s="435" t="s">
        <v>1229</v>
      </c>
      <c r="B662" s="301" t="s">
        <v>1230</v>
      </c>
      <c r="C662" s="310">
        <f>SUM(C663:C664)</f>
        <v>0</v>
      </c>
      <c r="D662" s="310">
        <f>SUM(D663:D664)</f>
        <v>0</v>
      </c>
      <c r="E662" s="311" t="str">
        <f>IF(C662&gt;0,D662/C662-1,IF(C662&lt;0,-(D662/C662-1),""))</f>
        <v/>
      </c>
      <c r="F662" s="274" t="str">
        <f t="shared" si="53"/>
        <v>否</v>
      </c>
      <c r="G662" s="148" t="str">
        <f t="shared" si="54"/>
        <v>款</v>
      </c>
    </row>
    <row r="663" ht="36" hidden="1" customHeight="1" spans="1:7">
      <c r="A663" s="436" t="s">
        <v>1231</v>
      </c>
      <c r="B663" s="305" t="s">
        <v>1232</v>
      </c>
      <c r="C663" s="307">
        <v>0</v>
      </c>
      <c r="D663" s="307">
        <v>0</v>
      </c>
      <c r="E663" s="308" t="str">
        <f>IF(C663&gt;0,D663/C663-1,IF(C663&lt;0,-(D663/C663-1),""))</f>
        <v/>
      </c>
      <c r="F663" s="274" t="str">
        <f t="shared" si="53"/>
        <v>否</v>
      </c>
      <c r="G663" s="148" t="str">
        <f t="shared" si="54"/>
        <v>项</v>
      </c>
    </row>
    <row r="664" ht="36" hidden="1" customHeight="1" spans="1:7">
      <c r="A664" s="436" t="s">
        <v>1233</v>
      </c>
      <c r="B664" s="305" t="s">
        <v>1234</v>
      </c>
      <c r="C664" s="307">
        <v>0</v>
      </c>
      <c r="D664" s="307">
        <v>0</v>
      </c>
      <c r="E664" s="308" t="str">
        <f>IF(C664&gt;0,D664/C664-1,IF(C664&lt;0,-(D664/C664-1),""))</f>
        <v/>
      </c>
      <c r="F664" s="274" t="str">
        <f t="shared" si="53"/>
        <v>否</v>
      </c>
      <c r="G664" s="148" t="str">
        <f t="shared" si="54"/>
        <v>项</v>
      </c>
    </row>
    <row r="665" ht="37" customHeight="1" spans="1:7">
      <c r="A665" s="435" t="s">
        <v>1235</v>
      </c>
      <c r="B665" s="301" t="s">
        <v>1236</v>
      </c>
      <c r="C665" s="310">
        <f>SUBTOTAL(9,C666)</f>
        <v>38</v>
      </c>
      <c r="D665" s="310">
        <f>SUBTOTAL(9,D666)</f>
        <v>15416</v>
      </c>
      <c r="E665" s="311">
        <f t="shared" ref="E665:E678" si="56">IF(C665&lt;&gt;0,D665/C665-1,"")</f>
        <v>404.684</v>
      </c>
      <c r="F665" s="274" t="str">
        <f t="shared" si="53"/>
        <v>是</v>
      </c>
      <c r="G665" s="148" t="str">
        <f t="shared" si="54"/>
        <v>款</v>
      </c>
    </row>
    <row r="666" ht="37" customHeight="1" spans="1:7">
      <c r="A666" s="305">
        <v>2089999</v>
      </c>
      <c r="B666" s="305" t="s">
        <v>1237</v>
      </c>
      <c r="C666" s="307">
        <v>38</v>
      </c>
      <c r="D666" s="307">
        <v>15416</v>
      </c>
      <c r="E666" s="311">
        <f t="shared" si="56"/>
        <v>404.684</v>
      </c>
      <c r="F666" s="274" t="str">
        <f t="shared" si="53"/>
        <v>是</v>
      </c>
      <c r="G666" s="148" t="str">
        <f t="shared" si="54"/>
        <v>项</v>
      </c>
    </row>
    <row r="667" ht="37" customHeight="1" spans="1:7">
      <c r="A667" s="301" t="s">
        <v>1238</v>
      </c>
      <c r="B667" s="440" t="s">
        <v>519</v>
      </c>
      <c r="C667" s="448"/>
      <c r="D667" s="448"/>
      <c r="E667" s="311" t="str">
        <f t="shared" si="56"/>
        <v/>
      </c>
      <c r="F667" s="274" t="str">
        <f t="shared" si="53"/>
        <v>否</v>
      </c>
      <c r="G667" s="148" t="str">
        <f t="shared" si="54"/>
        <v>项</v>
      </c>
    </row>
    <row r="668" ht="37" customHeight="1" spans="1:7">
      <c r="A668" s="301" t="s">
        <v>1239</v>
      </c>
      <c r="B668" s="440" t="s">
        <v>1240</v>
      </c>
      <c r="C668" s="448"/>
      <c r="D668" s="448"/>
      <c r="E668" s="311" t="str">
        <f t="shared" si="56"/>
        <v/>
      </c>
      <c r="F668" s="274" t="str">
        <f t="shared" si="53"/>
        <v>否</v>
      </c>
      <c r="G668" s="148" t="str">
        <f t="shared" si="54"/>
        <v>项</v>
      </c>
    </row>
    <row r="669" ht="37" customHeight="1" spans="1:7">
      <c r="A669" s="435" t="s">
        <v>85</v>
      </c>
      <c r="B669" s="301" t="s">
        <v>86</v>
      </c>
      <c r="C669" s="310">
        <f>C670+C675+C689+C693+C705+C708+C712+C717+C721+C725+C728+C737+C739</f>
        <v>58045</v>
      </c>
      <c r="D669" s="310">
        <f>D670+D675+D689+D693+D705+D708+D712+D717+D721+D725+D728+D737+D739</f>
        <v>59169</v>
      </c>
      <c r="E669" s="311">
        <f t="shared" si="56"/>
        <v>0.019</v>
      </c>
      <c r="F669" s="274" t="str">
        <f t="shared" si="53"/>
        <v>是</v>
      </c>
      <c r="G669" s="148" t="str">
        <f t="shared" si="54"/>
        <v>类</v>
      </c>
    </row>
    <row r="670" ht="37" customHeight="1" spans="1:7">
      <c r="A670" s="435" t="s">
        <v>1241</v>
      </c>
      <c r="B670" s="301" t="s">
        <v>1242</v>
      </c>
      <c r="C670" s="310">
        <f>SUBTOTAL(9,C671:C674)</f>
        <v>533</v>
      </c>
      <c r="D670" s="310">
        <f>SUBTOTAL(9,D671:D674)</f>
        <v>587</v>
      </c>
      <c r="E670" s="311">
        <f t="shared" si="56"/>
        <v>0.101</v>
      </c>
      <c r="F670" s="274" t="str">
        <f t="shared" si="53"/>
        <v>是</v>
      </c>
      <c r="G670" s="148" t="str">
        <f t="shared" si="54"/>
        <v>款</v>
      </c>
    </row>
    <row r="671" ht="37" customHeight="1" spans="1:7">
      <c r="A671" s="436" t="s">
        <v>1243</v>
      </c>
      <c r="B671" s="305" t="s">
        <v>139</v>
      </c>
      <c r="C671" s="307">
        <v>518</v>
      </c>
      <c r="D671" s="307">
        <v>432</v>
      </c>
      <c r="E671" s="311">
        <f t="shared" si="56"/>
        <v>-0.166</v>
      </c>
      <c r="F671" s="274" t="str">
        <f t="shared" si="53"/>
        <v>是</v>
      </c>
      <c r="G671" s="148" t="str">
        <f t="shared" si="54"/>
        <v>项</v>
      </c>
    </row>
    <row r="672" ht="37" customHeight="1" spans="1:7">
      <c r="A672" s="436" t="s">
        <v>1244</v>
      </c>
      <c r="B672" s="305" t="s">
        <v>141</v>
      </c>
      <c r="C672" s="307"/>
      <c r="D672" s="307"/>
      <c r="E672" s="311" t="str">
        <f t="shared" si="56"/>
        <v/>
      </c>
      <c r="F672" s="274" t="str">
        <f t="shared" si="53"/>
        <v>否</v>
      </c>
      <c r="G672" s="148" t="str">
        <f t="shared" si="54"/>
        <v>项</v>
      </c>
    </row>
    <row r="673" ht="37" customHeight="1" spans="1:7">
      <c r="A673" s="436" t="s">
        <v>1245</v>
      </c>
      <c r="B673" s="305" t="s">
        <v>143</v>
      </c>
      <c r="C673" s="307"/>
      <c r="D673" s="307"/>
      <c r="E673" s="311" t="str">
        <f t="shared" si="56"/>
        <v/>
      </c>
      <c r="F673" s="274" t="str">
        <f t="shared" si="53"/>
        <v>否</v>
      </c>
      <c r="G673" s="148" t="str">
        <f t="shared" si="54"/>
        <v>项</v>
      </c>
    </row>
    <row r="674" ht="37" customHeight="1" spans="1:7">
      <c r="A674" s="436" t="s">
        <v>1246</v>
      </c>
      <c r="B674" s="305" t="s">
        <v>1247</v>
      </c>
      <c r="C674" s="307">
        <v>15</v>
      </c>
      <c r="D674" s="307">
        <v>155</v>
      </c>
      <c r="E674" s="311">
        <f t="shared" si="56"/>
        <v>9.333</v>
      </c>
      <c r="F674" s="274" t="str">
        <f t="shared" si="53"/>
        <v>是</v>
      </c>
      <c r="G674" s="148" t="str">
        <f t="shared" si="54"/>
        <v>项</v>
      </c>
    </row>
    <row r="675" ht="37" customHeight="1" spans="1:7">
      <c r="A675" s="435" t="s">
        <v>1248</v>
      </c>
      <c r="B675" s="301" t="s">
        <v>1249</v>
      </c>
      <c r="C675" s="310">
        <f>SUBTOTAL(9,C676:C688)</f>
        <v>8480</v>
      </c>
      <c r="D675" s="310">
        <f>SUBTOTAL(9,D676:D688)</f>
        <v>5772</v>
      </c>
      <c r="E675" s="311">
        <f t="shared" si="56"/>
        <v>-0.319</v>
      </c>
      <c r="F675" s="274" t="str">
        <f t="shared" si="53"/>
        <v>是</v>
      </c>
      <c r="G675" s="148" t="str">
        <f t="shared" si="54"/>
        <v>款</v>
      </c>
    </row>
    <row r="676" ht="37" customHeight="1" spans="1:7">
      <c r="A676" s="436" t="s">
        <v>1250</v>
      </c>
      <c r="B676" s="305" t="s">
        <v>1251</v>
      </c>
      <c r="C676" s="307">
        <v>6810</v>
      </c>
      <c r="D676" s="307">
        <v>4071</v>
      </c>
      <c r="E676" s="311">
        <f t="shared" si="56"/>
        <v>-0.402</v>
      </c>
      <c r="F676" s="274" t="str">
        <f t="shared" si="53"/>
        <v>是</v>
      </c>
      <c r="G676" s="148" t="str">
        <f t="shared" si="54"/>
        <v>项</v>
      </c>
    </row>
    <row r="677" ht="21" customHeight="1" spans="1:7">
      <c r="A677" s="436" t="s">
        <v>1252</v>
      </c>
      <c r="B677" s="305" t="s">
        <v>1253</v>
      </c>
      <c r="C677" s="307">
        <v>808</v>
      </c>
      <c r="D677" s="307">
        <v>780</v>
      </c>
      <c r="E677" s="311">
        <f t="shared" si="56"/>
        <v>-0.035</v>
      </c>
      <c r="F677" s="274" t="str">
        <f t="shared" si="53"/>
        <v>是</v>
      </c>
      <c r="G677" s="148" t="str">
        <f t="shared" si="54"/>
        <v>项</v>
      </c>
    </row>
    <row r="678" ht="18" customHeight="1" spans="1:7">
      <c r="A678" s="436" t="s">
        <v>1254</v>
      </c>
      <c r="B678" s="305" t="s">
        <v>1255</v>
      </c>
      <c r="C678" s="307"/>
      <c r="D678" s="307"/>
      <c r="E678" s="311" t="str">
        <f t="shared" si="56"/>
        <v/>
      </c>
      <c r="F678" s="274" t="str">
        <f t="shared" si="53"/>
        <v>否</v>
      </c>
      <c r="G678" s="148" t="str">
        <f t="shared" si="54"/>
        <v>项</v>
      </c>
    </row>
    <row r="679" ht="36" hidden="1" customHeight="1" spans="1:7">
      <c r="A679" s="436" t="s">
        <v>1256</v>
      </c>
      <c r="B679" s="305" t="s">
        <v>1257</v>
      </c>
      <c r="C679" s="307">
        <v>0</v>
      </c>
      <c r="D679" s="307">
        <v>0</v>
      </c>
      <c r="E679" s="308" t="str">
        <f>IF(C679&gt;0,D679/C679-1,IF(C679&lt;0,-(D679/C679-1),""))</f>
        <v/>
      </c>
      <c r="F679" s="274" t="str">
        <f t="shared" si="53"/>
        <v>否</v>
      </c>
      <c r="G679" s="148" t="str">
        <f t="shared" si="54"/>
        <v>项</v>
      </c>
    </row>
    <row r="680" ht="22" customHeight="1" spans="1:7">
      <c r="A680" s="436" t="s">
        <v>1258</v>
      </c>
      <c r="B680" s="305" t="s">
        <v>1259</v>
      </c>
      <c r="C680" s="307">
        <v>862</v>
      </c>
      <c r="D680" s="307">
        <v>921</v>
      </c>
      <c r="E680" s="311">
        <f>IF(C680&lt;&gt;0,D680/C680-1,"")</f>
        <v>0.068</v>
      </c>
      <c r="F680" s="274" t="str">
        <f t="shared" si="53"/>
        <v>是</v>
      </c>
      <c r="G680" s="148" t="str">
        <f t="shared" si="54"/>
        <v>项</v>
      </c>
    </row>
    <row r="681" ht="24" customHeight="1" spans="1:7">
      <c r="A681" s="436" t="s">
        <v>1260</v>
      </c>
      <c r="B681" s="305" t="s">
        <v>1261</v>
      </c>
      <c r="C681" s="307">
        <v>0</v>
      </c>
      <c r="D681" s="307">
        <v>0</v>
      </c>
      <c r="E681" s="311" t="str">
        <f>IF(C681&lt;&gt;0,D681/C681-1,"")</f>
        <v/>
      </c>
      <c r="F681" s="274" t="str">
        <f t="shared" si="53"/>
        <v>否</v>
      </c>
      <c r="G681" s="148" t="str">
        <f t="shared" si="54"/>
        <v>项</v>
      </c>
    </row>
    <row r="682" ht="23" customHeight="1" spans="1:7">
      <c r="A682" s="436" t="s">
        <v>1262</v>
      </c>
      <c r="B682" s="305" t="s">
        <v>1263</v>
      </c>
      <c r="C682" s="307">
        <v>0</v>
      </c>
      <c r="D682" s="307">
        <v>0</v>
      </c>
      <c r="E682" s="311" t="str">
        <f>IF(C682&lt;&gt;0,D682/C682-1,"")</f>
        <v/>
      </c>
      <c r="F682" s="274" t="str">
        <f t="shared" si="53"/>
        <v>否</v>
      </c>
      <c r="G682" s="148" t="str">
        <f t="shared" si="54"/>
        <v>项</v>
      </c>
    </row>
    <row r="683" ht="24" customHeight="1" spans="1:7">
      <c r="A683" s="436" t="s">
        <v>1264</v>
      </c>
      <c r="B683" s="305" t="s">
        <v>1265</v>
      </c>
      <c r="C683" s="307"/>
      <c r="D683" s="307"/>
      <c r="E683" s="311" t="str">
        <f>IF(C683&lt;&gt;0,D683/C683-1,"")</f>
        <v/>
      </c>
      <c r="F683" s="274" t="str">
        <f t="shared" si="53"/>
        <v>否</v>
      </c>
      <c r="G683" s="148" t="str">
        <f t="shared" si="54"/>
        <v>项</v>
      </c>
    </row>
    <row r="684" ht="36" hidden="1" customHeight="1" spans="1:7">
      <c r="A684" s="436" t="s">
        <v>1266</v>
      </c>
      <c r="B684" s="305" t="s">
        <v>1267</v>
      </c>
      <c r="C684" s="307">
        <v>0</v>
      </c>
      <c r="D684" s="307">
        <v>0</v>
      </c>
      <c r="E684" s="308" t="str">
        <f>IF(C684&gt;0,D684/C684-1,IF(C684&lt;0,-(D684/C684-1),""))</f>
        <v/>
      </c>
      <c r="F684" s="274" t="str">
        <f t="shared" si="53"/>
        <v>否</v>
      </c>
      <c r="G684" s="148" t="str">
        <f t="shared" si="54"/>
        <v>项</v>
      </c>
    </row>
    <row r="685" ht="30" customHeight="1" spans="1:7">
      <c r="A685" s="436" t="s">
        <v>1268</v>
      </c>
      <c r="B685" s="305" t="s">
        <v>1269</v>
      </c>
      <c r="C685" s="307"/>
      <c r="D685" s="307"/>
      <c r="E685" s="311" t="str">
        <f>IF(C685&lt;&gt;0,D685/C685-1,"")</f>
        <v/>
      </c>
      <c r="F685" s="274" t="str">
        <f t="shared" si="53"/>
        <v>否</v>
      </c>
      <c r="G685" s="148" t="str">
        <f t="shared" si="54"/>
        <v>项</v>
      </c>
    </row>
    <row r="686" ht="36" hidden="1" customHeight="1" spans="1:7">
      <c r="A686" s="436" t="s">
        <v>1270</v>
      </c>
      <c r="B686" s="305" t="s">
        <v>1271</v>
      </c>
      <c r="C686" s="307">
        <v>0</v>
      </c>
      <c r="D686" s="307">
        <v>0</v>
      </c>
      <c r="E686" s="308" t="str">
        <f>IF(C686&gt;0,D686/C686-1,IF(C686&lt;0,-(D686/C686-1),""))</f>
        <v/>
      </c>
      <c r="F686" s="274" t="str">
        <f t="shared" si="53"/>
        <v>否</v>
      </c>
      <c r="G686" s="148" t="str">
        <f t="shared" si="54"/>
        <v>项</v>
      </c>
    </row>
    <row r="687" ht="25" customHeight="1" spans="1:7">
      <c r="A687" s="436" t="s">
        <v>1272</v>
      </c>
      <c r="B687" s="305" t="s">
        <v>1273</v>
      </c>
      <c r="C687" s="307"/>
      <c r="D687" s="307"/>
      <c r="E687" s="311" t="str">
        <f t="shared" ref="E687:E696" si="57">IF(C687&lt;&gt;0,D687/C687-1,"")</f>
        <v/>
      </c>
      <c r="F687" s="274" t="str">
        <f t="shared" si="53"/>
        <v>否</v>
      </c>
      <c r="G687" s="148" t="str">
        <f t="shared" si="54"/>
        <v>项</v>
      </c>
    </row>
    <row r="688" ht="25" customHeight="1" spans="1:7">
      <c r="A688" s="436" t="s">
        <v>1274</v>
      </c>
      <c r="B688" s="305" t="s">
        <v>1275</v>
      </c>
      <c r="C688" s="307"/>
      <c r="D688" s="307"/>
      <c r="E688" s="311" t="str">
        <f t="shared" si="57"/>
        <v/>
      </c>
      <c r="F688" s="274" t="str">
        <f t="shared" si="53"/>
        <v>否</v>
      </c>
      <c r="G688" s="148" t="str">
        <f t="shared" si="54"/>
        <v>项</v>
      </c>
    </row>
    <row r="689" ht="20" customHeight="1" spans="1:7">
      <c r="A689" s="435" t="s">
        <v>1276</v>
      </c>
      <c r="B689" s="301" t="s">
        <v>1277</v>
      </c>
      <c r="C689" s="310">
        <f>SUM(C690:C692)</f>
        <v>7027</v>
      </c>
      <c r="D689" s="310">
        <f>SUM(D690:D692)</f>
        <v>7127</v>
      </c>
      <c r="E689" s="311">
        <f t="shared" si="57"/>
        <v>0.014</v>
      </c>
      <c r="F689" s="274" t="str">
        <f t="shared" si="53"/>
        <v>是</v>
      </c>
      <c r="G689" s="148" t="str">
        <f t="shared" si="54"/>
        <v>款</v>
      </c>
    </row>
    <row r="690" ht="24" customHeight="1" spans="1:7">
      <c r="A690" s="436" t="s">
        <v>1278</v>
      </c>
      <c r="B690" s="305" t="s">
        <v>1279</v>
      </c>
      <c r="C690" s="307">
        <v>1152</v>
      </c>
      <c r="D690" s="307">
        <v>1224</v>
      </c>
      <c r="E690" s="311">
        <f t="shared" si="57"/>
        <v>0.063</v>
      </c>
      <c r="F690" s="274" t="str">
        <f t="shared" si="53"/>
        <v>是</v>
      </c>
      <c r="G690" s="148" t="str">
        <f t="shared" si="54"/>
        <v>项</v>
      </c>
    </row>
    <row r="691" ht="19" customHeight="1" spans="1:7">
      <c r="A691" s="436" t="s">
        <v>1280</v>
      </c>
      <c r="B691" s="305" t="s">
        <v>1281</v>
      </c>
      <c r="C691" s="307">
        <v>5875</v>
      </c>
      <c r="D691" s="307">
        <v>5902</v>
      </c>
      <c r="E691" s="311">
        <f t="shared" si="57"/>
        <v>0.005</v>
      </c>
      <c r="F691" s="274" t="str">
        <f t="shared" si="53"/>
        <v>是</v>
      </c>
      <c r="G691" s="148" t="str">
        <f t="shared" si="54"/>
        <v>项</v>
      </c>
    </row>
    <row r="692" ht="16" customHeight="1" spans="1:7">
      <c r="A692" s="436" t="s">
        <v>1282</v>
      </c>
      <c r="B692" s="305" t="s">
        <v>1283</v>
      </c>
      <c r="C692" s="307">
        <v>0</v>
      </c>
      <c r="D692" s="307">
        <v>1</v>
      </c>
      <c r="E692" s="311" t="str">
        <f t="shared" si="57"/>
        <v/>
      </c>
      <c r="F692" s="274" t="str">
        <f t="shared" si="53"/>
        <v>是</v>
      </c>
      <c r="G692" s="148" t="str">
        <f t="shared" si="54"/>
        <v>项</v>
      </c>
    </row>
    <row r="693" ht="37" customHeight="1" spans="1:7">
      <c r="A693" s="435" t="s">
        <v>1284</v>
      </c>
      <c r="B693" s="301" t="s">
        <v>1285</v>
      </c>
      <c r="C693" s="310">
        <f>SUBTOTAL(9,C694:C703)</f>
        <v>3046</v>
      </c>
      <c r="D693" s="310">
        <f>SUBTOTAL(9,D694:D704)</f>
        <v>12442</v>
      </c>
      <c r="E693" s="311">
        <f t="shared" si="57"/>
        <v>3.085</v>
      </c>
      <c r="F693" s="274" t="str">
        <f t="shared" si="53"/>
        <v>是</v>
      </c>
      <c r="G693" s="148" t="str">
        <f t="shared" si="54"/>
        <v>款</v>
      </c>
    </row>
    <row r="694" ht="30" customHeight="1" spans="1:7">
      <c r="A694" s="436" t="s">
        <v>1286</v>
      </c>
      <c r="B694" s="305" t="s">
        <v>1287</v>
      </c>
      <c r="C694" s="307">
        <v>808</v>
      </c>
      <c r="D694" s="307">
        <v>756</v>
      </c>
      <c r="E694" s="311">
        <f t="shared" si="57"/>
        <v>-0.064</v>
      </c>
      <c r="F694" s="274" t="str">
        <f t="shared" si="53"/>
        <v>是</v>
      </c>
      <c r="G694" s="148" t="str">
        <f t="shared" si="54"/>
        <v>项</v>
      </c>
    </row>
    <row r="695" ht="25" customHeight="1" spans="1:7">
      <c r="A695" s="436" t="s">
        <v>1288</v>
      </c>
      <c r="B695" s="305" t="s">
        <v>1289</v>
      </c>
      <c r="C695" s="307">
        <v>223</v>
      </c>
      <c r="D695" s="307">
        <v>343</v>
      </c>
      <c r="E695" s="311">
        <f t="shared" si="57"/>
        <v>0.538</v>
      </c>
      <c r="F695" s="274" t="str">
        <f t="shared" si="53"/>
        <v>是</v>
      </c>
      <c r="G695" s="148" t="str">
        <f t="shared" si="54"/>
        <v>项</v>
      </c>
    </row>
    <row r="696" ht="30" customHeight="1" spans="1:7">
      <c r="A696" s="436" t="s">
        <v>1290</v>
      </c>
      <c r="B696" s="305" t="s">
        <v>1291</v>
      </c>
      <c r="C696" s="307">
        <v>566</v>
      </c>
      <c r="D696" s="307">
        <v>584</v>
      </c>
      <c r="E696" s="311">
        <f t="shared" si="57"/>
        <v>0.032</v>
      </c>
      <c r="F696" s="274" t="str">
        <f t="shared" si="53"/>
        <v>是</v>
      </c>
      <c r="G696" s="148" t="str">
        <f t="shared" si="54"/>
        <v>项</v>
      </c>
    </row>
    <row r="697" ht="36" hidden="1" customHeight="1" spans="1:7">
      <c r="A697" s="436" t="s">
        <v>1292</v>
      </c>
      <c r="B697" s="305" t="s">
        <v>1293</v>
      </c>
      <c r="C697" s="307">
        <v>0</v>
      </c>
      <c r="D697" s="307">
        <v>0</v>
      </c>
      <c r="E697" s="308" t="str">
        <f>IF(C697&gt;0,D697/C697-1,IF(C697&lt;0,-(D697/C697-1),""))</f>
        <v/>
      </c>
      <c r="F697" s="274" t="str">
        <f t="shared" si="53"/>
        <v>否</v>
      </c>
      <c r="G697" s="148" t="str">
        <f t="shared" si="54"/>
        <v>项</v>
      </c>
    </row>
    <row r="698" ht="27" customHeight="1" spans="1:7">
      <c r="A698" s="436" t="s">
        <v>1294</v>
      </c>
      <c r="B698" s="305" t="s">
        <v>1295</v>
      </c>
      <c r="C698" s="307"/>
      <c r="D698" s="307"/>
      <c r="E698" s="311" t="str">
        <f>IF(C698&lt;&gt;0,D698/C698-1,"")</f>
        <v/>
      </c>
      <c r="F698" s="274" t="str">
        <f t="shared" si="53"/>
        <v>否</v>
      </c>
      <c r="G698" s="148" t="str">
        <f t="shared" si="54"/>
        <v>项</v>
      </c>
    </row>
    <row r="699" ht="36" hidden="1" customHeight="1" spans="1:7">
      <c r="A699" s="436" t="s">
        <v>1296</v>
      </c>
      <c r="B699" s="305" t="s">
        <v>1297</v>
      </c>
      <c r="C699" s="307">
        <v>0</v>
      </c>
      <c r="D699" s="307">
        <v>0</v>
      </c>
      <c r="E699" s="308" t="str">
        <f>IF(C699&gt;0,D699/C699-1,IF(C699&lt;0,-(D699/C699-1),""))</f>
        <v/>
      </c>
      <c r="F699" s="274" t="str">
        <f t="shared" si="53"/>
        <v>否</v>
      </c>
      <c r="G699" s="148" t="str">
        <f t="shared" si="54"/>
        <v>项</v>
      </c>
    </row>
    <row r="700" ht="36" hidden="1" customHeight="1" spans="1:7">
      <c r="A700" s="436" t="s">
        <v>1298</v>
      </c>
      <c r="B700" s="305" t="s">
        <v>1299</v>
      </c>
      <c r="C700" s="307">
        <v>0</v>
      </c>
      <c r="D700" s="307">
        <v>0</v>
      </c>
      <c r="E700" s="308" t="str">
        <f>IF(C700&gt;0,D700/C700-1,IF(C700&lt;0,-(D700/C700-1),""))</f>
        <v/>
      </c>
      <c r="F700" s="274" t="str">
        <f t="shared" si="53"/>
        <v>否</v>
      </c>
      <c r="G700" s="148" t="str">
        <f t="shared" si="54"/>
        <v>项</v>
      </c>
    </row>
    <row r="701" ht="27" customHeight="1" spans="1:7">
      <c r="A701" s="436" t="s">
        <v>1300</v>
      </c>
      <c r="B701" s="305" t="s">
        <v>1301</v>
      </c>
      <c r="C701" s="307">
        <v>739</v>
      </c>
      <c r="D701" s="307">
        <v>2751</v>
      </c>
      <c r="E701" s="311">
        <f>IF(C701&lt;&gt;0,D701/C701-1,"")</f>
        <v>2.723</v>
      </c>
      <c r="F701" s="274" t="str">
        <f t="shared" si="53"/>
        <v>是</v>
      </c>
      <c r="G701" s="148" t="str">
        <f t="shared" si="54"/>
        <v>项</v>
      </c>
    </row>
    <row r="702" ht="24" customHeight="1" spans="1:7">
      <c r="A702" s="436" t="s">
        <v>1302</v>
      </c>
      <c r="B702" s="305" t="s">
        <v>1303</v>
      </c>
      <c r="C702" s="307">
        <v>10</v>
      </c>
      <c r="D702" s="307">
        <v>358</v>
      </c>
      <c r="E702" s="311">
        <f>IF(C702&lt;&gt;0,D702/C702-1,"")</f>
        <v>34.8</v>
      </c>
      <c r="F702" s="274" t="str">
        <f t="shared" si="53"/>
        <v>是</v>
      </c>
      <c r="G702" s="148" t="str">
        <f t="shared" si="54"/>
        <v>项</v>
      </c>
    </row>
    <row r="703" ht="30" customHeight="1" spans="1:7">
      <c r="A703" s="436" t="s">
        <v>1304</v>
      </c>
      <c r="B703" s="305" t="s">
        <v>1305</v>
      </c>
      <c r="C703" s="307">
        <v>700</v>
      </c>
      <c r="D703" s="307">
        <v>7500</v>
      </c>
      <c r="E703" s="311">
        <f>IF(C703&lt;&gt;0,D703/C703-1,"")</f>
        <v>9.714</v>
      </c>
      <c r="F703" s="274" t="str">
        <f t="shared" si="53"/>
        <v>是</v>
      </c>
      <c r="G703" s="148" t="str">
        <f t="shared" si="54"/>
        <v>项</v>
      </c>
    </row>
    <row r="704" ht="18" customHeight="1" spans="1:7">
      <c r="A704" s="436" t="s">
        <v>1306</v>
      </c>
      <c r="B704" s="305" t="s">
        <v>1307</v>
      </c>
      <c r="C704" s="307">
        <v>0</v>
      </c>
      <c r="D704" s="307">
        <v>150</v>
      </c>
      <c r="E704" s="308" t="str">
        <f>IF(C704&gt;0,D704/C704-1,IF(C704&lt;0,-(D704/C704-1),""))</f>
        <v/>
      </c>
      <c r="F704" s="274" t="str">
        <f t="shared" si="53"/>
        <v>是</v>
      </c>
      <c r="G704" s="148" t="str">
        <f t="shared" si="54"/>
        <v>项</v>
      </c>
    </row>
    <row r="705" ht="37" customHeight="1" spans="1:7">
      <c r="A705" s="435" t="s">
        <v>1308</v>
      </c>
      <c r="B705" s="301" t="s">
        <v>1309</v>
      </c>
      <c r="C705" s="310">
        <f>SUBTOTAL(9,C706)</f>
        <v>0</v>
      </c>
      <c r="D705" s="310"/>
      <c r="E705" s="311" t="str">
        <f>IF(C705&lt;&gt;0,D705/C705-1,"")</f>
        <v/>
      </c>
      <c r="F705" s="274" t="str">
        <f t="shared" si="53"/>
        <v>否</v>
      </c>
      <c r="G705" s="148" t="str">
        <f t="shared" si="54"/>
        <v>款</v>
      </c>
    </row>
    <row r="706" ht="37" customHeight="1" spans="1:7">
      <c r="A706" s="436" t="s">
        <v>1310</v>
      </c>
      <c r="B706" s="305" t="s">
        <v>1311</v>
      </c>
      <c r="C706" s="307"/>
      <c r="D706" s="307"/>
      <c r="E706" s="311" t="str">
        <f>IF(C706&lt;&gt;0,D706/C706-1,"")</f>
        <v/>
      </c>
      <c r="F706" s="274" t="str">
        <f t="shared" si="53"/>
        <v>否</v>
      </c>
      <c r="G706" s="148" t="str">
        <f t="shared" si="54"/>
        <v>项</v>
      </c>
    </row>
    <row r="707" ht="36" hidden="1" customHeight="1" spans="1:7">
      <c r="A707" s="436" t="s">
        <v>1312</v>
      </c>
      <c r="B707" s="305" t="s">
        <v>1313</v>
      </c>
      <c r="C707" s="307">
        <v>0</v>
      </c>
      <c r="D707" s="307">
        <v>0</v>
      </c>
      <c r="E707" s="308" t="str">
        <f>IF(C707&gt;0,D707/C707-1,IF(C707&lt;0,-(D707/C707-1),""))</f>
        <v/>
      </c>
      <c r="F707" s="274" t="str">
        <f t="shared" si="53"/>
        <v>否</v>
      </c>
      <c r="G707" s="148" t="str">
        <f t="shared" si="54"/>
        <v>项</v>
      </c>
    </row>
    <row r="708" ht="37" customHeight="1" spans="1:7">
      <c r="A708" s="435" t="s">
        <v>1314</v>
      </c>
      <c r="B708" s="301" t="s">
        <v>1315</v>
      </c>
      <c r="C708" s="310">
        <f>SUBTOTAL(9,C709:C711)</f>
        <v>217</v>
      </c>
      <c r="D708" s="310">
        <f>SUBTOTAL(9,D709:D711)</f>
        <v>986</v>
      </c>
      <c r="E708" s="311">
        <f t="shared" ref="E708:E717" si="58">IF(C708&lt;&gt;0,D708/C708-1,"")</f>
        <v>3.544</v>
      </c>
      <c r="F708" s="274" t="str">
        <f t="shared" ref="F708:F771" si="59">IF(LEN(A708)=3,"是",IF(B708&lt;&gt;"",IF(SUM(C708:D708)&lt;&gt;0,"是","否"),"是"))</f>
        <v>是</v>
      </c>
      <c r="G708" s="148" t="str">
        <f t="shared" ref="G708:G771" si="60">IF(LEN(A708)=3,"类",IF(LEN(A708)=5,"款","项"))</f>
        <v>款</v>
      </c>
    </row>
    <row r="709" ht="37" customHeight="1" spans="1:7">
      <c r="A709" s="436" t="s">
        <v>1316</v>
      </c>
      <c r="B709" s="305" t="s">
        <v>1317</v>
      </c>
      <c r="C709" s="307"/>
      <c r="D709" s="307"/>
      <c r="E709" s="311" t="str">
        <f t="shared" si="58"/>
        <v/>
      </c>
      <c r="F709" s="274" t="str">
        <f t="shared" si="59"/>
        <v>否</v>
      </c>
      <c r="G709" s="148" t="str">
        <f t="shared" si="60"/>
        <v>项</v>
      </c>
    </row>
    <row r="710" ht="37" customHeight="1" spans="1:7">
      <c r="A710" s="436" t="s">
        <v>1318</v>
      </c>
      <c r="B710" s="305" t="s">
        <v>1319</v>
      </c>
      <c r="C710" s="307"/>
      <c r="D710" s="307"/>
      <c r="E710" s="311" t="str">
        <f t="shared" si="58"/>
        <v/>
      </c>
      <c r="F710" s="274" t="str">
        <f t="shared" si="59"/>
        <v>否</v>
      </c>
      <c r="G710" s="148" t="str">
        <f t="shared" si="60"/>
        <v>项</v>
      </c>
    </row>
    <row r="711" ht="28" customHeight="1" spans="1:7">
      <c r="A711" s="436" t="s">
        <v>1320</v>
      </c>
      <c r="B711" s="305" t="s">
        <v>1321</v>
      </c>
      <c r="C711" s="307">
        <v>217</v>
      </c>
      <c r="D711" s="307">
        <v>986</v>
      </c>
      <c r="E711" s="311">
        <f t="shared" si="58"/>
        <v>3.544</v>
      </c>
      <c r="F711" s="274" t="str">
        <f t="shared" si="59"/>
        <v>是</v>
      </c>
      <c r="G711" s="148" t="str">
        <f t="shared" si="60"/>
        <v>项</v>
      </c>
    </row>
    <row r="712" ht="37" customHeight="1" spans="1:7">
      <c r="A712" s="435" t="s">
        <v>1322</v>
      </c>
      <c r="B712" s="301" t="s">
        <v>1323</v>
      </c>
      <c r="C712" s="310">
        <f>SUBTOTAL(9,C713:C716)</f>
        <v>14797</v>
      </c>
      <c r="D712" s="310">
        <f>SUBTOTAL(9,D713:D716)</f>
        <v>14245</v>
      </c>
      <c r="E712" s="311">
        <f t="shared" si="58"/>
        <v>-0.037</v>
      </c>
      <c r="F712" s="274" t="str">
        <f t="shared" si="59"/>
        <v>是</v>
      </c>
      <c r="G712" s="148" t="str">
        <f t="shared" si="60"/>
        <v>款</v>
      </c>
    </row>
    <row r="713" ht="37" customHeight="1" spans="1:7">
      <c r="A713" s="436" t="s">
        <v>1324</v>
      </c>
      <c r="B713" s="305" t="s">
        <v>1325</v>
      </c>
      <c r="C713" s="307">
        <v>2970</v>
      </c>
      <c r="D713" s="307">
        <v>2292</v>
      </c>
      <c r="E713" s="311">
        <f t="shared" si="58"/>
        <v>-0.228</v>
      </c>
      <c r="F713" s="274" t="str">
        <f t="shared" si="59"/>
        <v>是</v>
      </c>
      <c r="G713" s="148" t="str">
        <f t="shared" si="60"/>
        <v>项</v>
      </c>
    </row>
    <row r="714" ht="37" customHeight="1" spans="1:7">
      <c r="A714" s="436" t="s">
        <v>1326</v>
      </c>
      <c r="B714" s="305" t="s">
        <v>1327</v>
      </c>
      <c r="C714" s="307">
        <v>5650</v>
      </c>
      <c r="D714" s="307">
        <v>6281</v>
      </c>
      <c r="E714" s="311">
        <f t="shared" si="58"/>
        <v>0.112</v>
      </c>
      <c r="F714" s="274" t="str">
        <f t="shared" si="59"/>
        <v>是</v>
      </c>
      <c r="G714" s="148" t="str">
        <f t="shared" si="60"/>
        <v>项</v>
      </c>
    </row>
    <row r="715" ht="37" customHeight="1" spans="1:7">
      <c r="A715" s="436" t="s">
        <v>1328</v>
      </c>
      <c r="B715" s="305" t="s">
        <v>1329</v>
      </c>
      <c r="C715" s="307">
        <v>5700</v>
      </c>
      <c r="D715" s="307">
        <v>5672</v>
      </c>
      <c r="E715" s="311">
        <f t="shared" si="58"/>
        <v>-0.005</v>
      </c>
      <c r="F715" s="274" t="str">
        <f t="shared" si="59"/>
        <v>是</v>
      </c>
      <c r="G715" s="148" t="str">
        <f t="shared" si="60"/>
        <v>项</v>
      </c>
    </row>
    <row r="716" ht="37" customHeight="1" spans="1:7">
      <c r="A716" s="436" t="s">
        <v>1330</v>
      </c>
      <c r="B716" s="305" t="s">
        <v>1331</v>
      </c>
      <c r="C716" s="307">
        <v>477</v>
      </c>
      <c r="D716" s="307"/>
      <c r="E716" s="311">
        <f t="shared" si="58"/>
        <v>-1</v>
      </c>
      <c r="F716" s="274" t="str">
        <f t="shared" si="59"/>
        <v>是</v>
      </c>
      <c r="G716" s="148" t="str">
        <f t="shared" si="60"/>
        <v>项</v>
      </c>
    </row>
    <row r="717" ht="37" customHeight="1" spans="1:7">
      <c r="A717" s="435" t="s">
        <v>1332</v>
      </c>
      <c r="B717" s="301" t="s">
        <v>1333</v>
      </c>
      <c r="C717" s="310">
        <f>SUBTOTAL(9,C719)</f>
        <v>16670</v>
      </c>
      <c r="D717" s="310">
        <f>SUBTOTAL(9,D718:D719)</f>
        <v>17268</v>
      </c>
      <c r="E717" s="311">
        <f t="shared" si="58"/>
        <v>0.036</v>
      </c>
      <c r="F717" s="274" t="str">
        <f t="shared" si="59"/>
        <v>是</v>
      </c>
      <c r="G717" s="148" t="str">
        <f t="shared" si="60"/>
        <v>款</v>
      </c>
    </row>
    <row r="718" ht="18" customHeight="1" spans="1:7">
      <c r="A718" s="436" t="s">
        <v>1334</v>
      </c>
      <c r="B718" s="305" t="s">
        <v>1335</v>
      </c>
      <c r="C718" s="307">
        <v>0</v>
      </c>
      <c r="D718" s="307">
        <v>482</v>
      </c>
      <c r="E718" s="308" t="str">
        <f>IF(C718&gt;0,D718/C718-1,IF(C718&lt;0,-(D718/C718-1),""))</f>
        <v/>
      </c>
      <c r="F718" s="274" t="str">
        <f t="shared" si="59"/>
        <v>是</v>
      </c>
      <c r="G718" s="148" t="str">
        <f t="shared" si="60"/>
        <v>项</v>
      </c>
    </row>
    <row r="719" ht="37" customHeight="1" spans="1:7">
      <c r="A719" s="436" t="s">
        <v>1336</v>
      </c>
      <c r="B719" s="305" t="s">
        <v>1337</v>
      </c>
      <c r="C719" s="307">
        <v>16670</v>
      </c>
      <c r="D719" s="307">
        <v>16786</v>
      </c>
      <c r="E719" s="311">
        <f>IF(C719&lt;&gt;0,D719/C719-1,"")</f>
        <v>0.007</v>
      </c>
      <c r="F719" s="274" t="str">
        <f t="shared" si="59"/>
        <v>是</v>
      </c>
      <c r="G719" s="148" t="str">
        <f t="shared" si="60"/>
        <v>项</v>
      </c>
    </row>
    <row r="720" ht="18" customHeight="1" spans="1:7">
      <c r="A720" s="436" t="s">
        <v>1338</v>
      </c>
      <c r="B720" s="305" t="s">
        <v>1339</v>
      </c>
      <c r="C720" s="307">
        <v>0</v>
      </c>
      <c r="D720" s="307">
        <v>0</v>
      </c>
      <c r="E720" s="308" t="str">
        <f>IF(C720&gt;0,D720/C720-1,IF(C720&lt;0,-(D720/C720-1),""))</f>
        <v/>
      </c>
      <c r="F720" s="274" t="str">
        <f t="shared" si="59"/>
        <v>否</v>
      </c>
      <c r="G720" s="148" t="str">
        <f t="shared" si="60"/>
        <v>项</v>
      </c>
    </row>
    <row r="721" ht="18" customHeight="1" spans="1:7">
      <c r="A721" s="435" t="s">
        <v>1340</v>
      </c>
      <c r="B721" s="301" t="s">
        <v>1341</v>
      </c>
      <c r="C721" s="310">
        <f>SUM(C722:C724)</f>
        <v>120</v>
      </c>
      <c r="D721" s="310">
        <f>SUM(D722:D724)</f>
        <v>22</v>
      </c>
      <c r="E721" s="311">
        <f t="shared" ref="E721:E726" si="61">IF(C721&lt;&gt;0,D721/C721-1,"")</f>
        <v>-0.817</v>
      </c>
      <c r="F721" s="274" t="str">
        <f t="shared" si="59"/>
        <v>是</v>
      </c>
      <c r="G721" s="148" t="str">
        <f t="shared" si="60"/>
        <v>款</v>
      </c>
    </row>
    <row r="722" ht="24" customHeight="1" spans="1:7">
      <c r="A722" s="436" t="s">
        <v>1342</v>
      </c>
      <c r="B722" s="305" t="s">
        <v>1343</v>
      </c>
      <c r="C722" s="307">
        <v>120</v>
      </c>
      <c r="D722" s="307">
        <v>14</v>
      </c>
      <c r="E722" s="311">
        <f t="shared" si="61"/>
        <v>-0.883</v>
      </c>
      <c r="F722" s="274" t="str">
        <f t="shared" si="59"/>
        <v>是</v>
      </c>
      <c r="G722" s="148" t="str">
        <f t="shared" si="60"/>
        <v>项</v>
      </c>
    </row>
    <row r="723" ht="12" customHeight="1" spans="1:7">
      <c r="A723" s="436" t="s">
        <v>1344</v>
      </c>
      <c r="B723" s="305" t="s">
        <v>1345</v>
      </c>
      <c r="C723" s="307">
        <v>0</v>
      </c>
      <c r="D723" s="307">
        <v>0</v>
      </c>
      <c r="E723" s="311" t="str">
        <f t="shared" si="61"/>
        <v/>
      </c>
      <c r="F723" s="274" t="str">
        <f t="shared" si="59"/>
        <v>否</v>
      </c>
      <c r="G723" s="148" t="str">
        <f t="shared" si="60"/>
        <v>项</v>
      </c>
    </row>
    <row r="724" ht="19" customHeight="1" spans="1:7">
      <c r="A724" s="436" t="s">
        <v>1346</v>
      </c>
      <c r="B724" s="305" t="s">
        <v>1347</v>
      </c>
      <c r="C724" s="307">
        <v>0</v>
      </c>
      <c r="D724" s="307">
        <v>8</v>
      </c>
      <c r="E724" s="311" t="str">
        <f t="shared" si="61"/>
        <v/>
      </c>
      <c r="F724" s="274" t="str">
        <f t="shared" si="59"/>
        <v>是</v>
      </c>
      <c r="G724" s="148" t="str">
        <f t="shared" si="60"/>
        <v>项</v>
      </c>
    </row>
    <row r="725" ht="20" customHeight="1" spans="1:7">
      <c r="A725" s="435" t="s">
        <v>1348</v>
      </c>
      <c r="B725" s="301" t="s">
        <v>1349</v>
      </c>
      <c r="C725" s="310">
        <f>SUM(C726:C727)</f>
        <v>83</v>
      </c>
      <c r="D725" s="310">
        <f>SUM(D726:D727)</f>
        <v>23</v>
      </c>
      <c r="E725" s="311">
        <f t="shared" si="61"/>
        <v>-0.723</v>
      </c>
      <c r="F725" s="274" t="str">
        <f t="shared" si="59"/>
        <v>是</v>
      </c>
      <c r="G725" s="148" t="str">
        <f t="shared" si="60"/>
        <v>款</v>
      </c>
    </row>
    <row r="726" ht="24" customHeight="1" spans="1:7">
      <c r="A726" s="436" t="s">
        <v>1350</v>
      </c>
      <c r="B726" s="305" t="s">
        <v>1351</v>
      </c>
      <c r="C726" s="307">
        <v>83</v>
      </c>
      <c r="D726" s="307">
        <v>23</v>
      </c>
      <c r="E726" s="311">
        <f t="shared" si="61"/>
        <v>-0.723</v>
      </c>
      <c r="F726" s="274" t="str">
        <f t="shared" si="59"/>
        <v>是</v>
      </c>
      <c r="G726" s="148" t="str">
        <f t="shared" si="60"/>
        <v>项</v>
      </c>
    </row>
    <row r="727" ht="11" hidden="1" customHeight="1" spans="1:7">
      <c r="A727" s="436" t="s">
        <v>1352</v>
      </c>
      <c r="B727" s="305" t="s">
        <v>1353</v>
      </c>
      <c r="C727" s="307">
        <v>0</v>
      </c>
      <c r="D727" s="307">
        <v>0</v>
      </c>
      <c r="E727" s="308" t="str">
        <f>IF(C727&gt;0,D727/C727-1,IF(C727&lt;0,-(D727/C727-1),""))</f>
        <v/>
      </c>
      <c r="F727" s="274" t="str">
        <f t="shared" si="59"/>
        <v>否</v>
      </c>
      <c r="G727" s="148" t="str">
        <f t="shared" si="60"/>
        <v>项</v>
      </c>
    </row>
    <row r="728" ht="37" customHeight="1" spans="1:7">
      <c r="A728" s="435" t="s">
        <v>1354</v>
      </c>
      <c r="B728" s="301" t="s">
        <v>1355</v>
      </c>
      <c r="C728" s="310">
        <f>SUBTOTAL(9,C729:C736)</f>
        <v>747</v>
      </c>
      <c r="D728" s="310">
        <f>SUBTOTAL(9,D729:D736)</f>
        <v>697</v>
      </c>
      <c r="E728" s="311">
        <f>IF(C728&lt;&gt;0,D728/C728-1,"")</f>
        <v>-0.067</v>
      </c>
      <c r="F728" s="274" t="str">
        <f t="shared" si="59"/>
        <v>是</v>
      </c>
      <c r="G728" s="148" t="str">
        <f t="shared" si="60"/>
        <v>款</v>
      </c>
    </row>
    <row r="729" ht="37" customHeight="1" spans="1:7">
      <c r="A729" s="436" t="s">
        <v>1356</v>
      </c>
      <c r="B729" s="305" t="s">
        <v>139</v>
      </c>
      <c r="C729" s="307">
        <v>452</v>
      </c>
      <c r="D729" s="307">
        <v>490</v>
      </c>
      <c r="E729" s="311">
        <f>IF(C729&lt;&gt;0,D729/C729-1,"")</f>
        <v>0.084</v>
      </c>
      <c r="F729" s="274" t="str">
        <f t="shared" si="59"/>
        <v>是</v>
      </c>
      <c r="G729" s="148" t="str">
        <f t="shared" si="60"/>
        <v>项</v>
      </c>
    </row>
    <row r="730" ht="15" customHeight="1" spans="1:7">
      <c r="A730" s="436" t="s">
        <v>1357</v>
      </c>
      <c r="B730" s="305" t="s">
        <v>141</v>
      </c>
      <c r="C730" s="307">
        <v>3</v>
      </c>
      <c r="D730" s="307">
        <v>0</v>
      </c>
      <c r="E730" s="311">
        <f>IF(C730&lt;&gt;0,D730/C730-1,"")</f>
        <v>-1</v>
      </c>
      <c r="F730" s="274" t="str">
        <f t="shared" si="59"/>
        <v>是</v>
      </c>
      <c r="G730" s="148" t="str">
        <f t="shared" si="60"/>
        <v>项</v>
      </c>
    </row>
    <row r="731" ht="15" customHeight="1" spans="1:7">
      <c r="A731" s="436" t="s">
        <v>1358</v>
      </c>
      <c r="B731" s="305" t="s">
        <v>143</v>
      </c>
      <c r="C731" s="307">
        <v>10</v>
      </c>
      <c r="D731" s="307">
        <v>0</v>
      </c>
      <c r="E731" s="311">
        <f>IF(C731&lt;&gt;0,D731/C731-1,"")</f>
        <v>-1</v>
      </c>
      <c r="F731" s="274" t="str">
        <f t="shared" si="59"/>
        <v>是</v>
      </c>
      <c r="G731" s="148" t="str">
        <f t="shared" si="60"/>
        <v>项</v>
      </c>
    </row>
    <row r="732" ht="16" customHeight="1" spans="1:7">
      <c r="A732" s="436" t="s">
        <v>1359</v>
      </c>
      <c r="B732" s="305" t="s">
        <v>240</v>
      </c>
      <c r="C732" s="307">
        <v>0</v>
      </c>
      <c r="D732" s="307">
        <v>7</v>
      </c>
      <c r="E732" s="308" t="str">
        <f>IF(C732&gt;0,D732/C732-1,IF(C732&lt;0,-(D732/C732-1),""))</f>
        <v/>
      </c>
      <c r="F732" s="274" t="str">
        <f t="shared" si="59"/>
        <v>是</v>
      </c>
      <c r="G732" s="148" t="str">
        <f t="shared" si="60"/>
        <v>项</v>
      </c>
    </row>
    <row r="733" ht="33" customHeight="1" spans="1:7">
      <c r="A733" s="436" t="s">
        <v>1360</v>
      </c>
      <c r="B733" s="305" t="s">
        <v>1361</v>
      </c>
      <c r="C733" s="307"/>
      <c r="D733" s="307"/>
      <c r="E733" s="311" t="str">
        <f>IF(C733&lt;&gt;0,D733/C733-1,"")</f>
        <v/>
      </c>
      <c r="F733" s="274" t="str">
        <f t="shared" si="59"/>
        <v>否</v>
      </c>
      <c r="G733" s="148" t="str">
        <f t="shared" si="60"/>
        <v>项</v>
      </c>
    </row>
    <row r="734" ht="5" hidden="1" customHeight="1" spans="1:7">
      <c r="A734" s="436" t="s">
        <v>1362</v>
      </c>
      <c r="B734" s="305" t="s">
        <v>1363</v>
      </c>
      <c r="C734" s="307"/>
      <c r="D734" s="307"/>
      <c r="E734" s="308"/>
      <c r="F734" s="274" t="str">
        <f t="shared" si="59"/>
        <v>否</v>
      </c>
      <c r="G734" s="148" t="str">
        <f t="shared" si="60"/>
        <v>项</v>
      </c>
    </row>
    <row r="735" ht="37" hidden="1" customHeight="1" spans="1:7">
      <c r="A735" s="436" t="s">
        <v>1364</v>
      </c>
      <c r="B735" s="305" t="s">
        <v>157</v>
      </c>
      <c r="C735" s="307"/>
      <c r="D735" s="307"/>
      <c r="E735" s="308"/>
      <c r="F735" s="274" t="str">
        <f t="shared" si="59"/>
        <v>否</v>
      </c>
      <c r="G735" s="148" t="str">
        <f t="shared" si="60"/>
        <v>项</v>
      </c>
    </row>
    <row r="736" ht="22" customHeight="1" spans="1:7">
      <c r="A736" s="436" t="s">
        <v>1365</v>
      </c>
      <c r="B736" s="305" t="s">
        <v>1366</v>
      </c>
      <c r="C736" s="307">
        <v>282</v>
      </c>
      <c r="D736" s="307">
        <v>200</v>
      </c>
      <c r="E736" s="311">
        <f t="shared" ref="E736:E760" si="62">IF(C736&lt;&gt;0,D736/C736-1,"")</f>
        <v>-0.291</v>
      </c>
      <c r="F736" s="274" t="str">
        <f t="shared" si="59"/>
        <v>是</v>
      </c>
      <c r="G736" s="148" t="str">
        <f t="shared" si="60"/>
        <v>项</v>
      </c>
    </row>
    <row r="737" ht="21" customHeight="1" spans="1:7">
      <c r="A737" s="435" t="s">
        <v>1367</v>
      </c>
      <c r="B737" s="301" t="s">
        <v>1368</v>
      </c>
      <c r="C737" s="310">
        <f>SUM(C738)</f>
        <v>15</v>
      </c>
      <c r="D737" s="310">
        <f>SUM(D738)</f>
        <v>0</v>
      </c>
      <c r="E737" s="311">
        <f t="shared" si="62"/>
        <v>-1</v>
      </c>
      <c r="F737" s="274" t="str">
        <f t="shared" si="59"/>
        <v>是</v>
      </c>
      <c r="G737" s="148" t="str">
        <f t="shared" si="60"/>
        <v>款</v>
      </c>
    </row>
    <row r="738" ht="25" customHeight="1" spans="1:7">
      <c r="A738" s="436" t="s">
        <v>1369</v>
      </c>
      <c r="B738" s="305" t="s">
        <v>1370</v>
      </c>
      <c r="C738" s="307">
        <v>15</v>
      </c>
      <c r="D738" s="307">
        <v>0</v>
      </c>
      <c r="E738" s="311">
        <f t="shared" si="62"/>
        <v>-1</v>
      </c>
      <c r="F738" s="274" t="str">
        <f t="shared" si="59"/>
        <v>是</v>
      </c>
      <c r="G738" s="148" t="str">
        <f t="shared" si="60"/>
        <v>项</v>
      </c>
    </row>
    <row r="739" ht="37" customHeight="1" spans="1:7">
      <c r="A739" s="435" t="s">
        <v>1371</v>
      </c>
      <c r="B739" s="301" t="s">
        <v>1372</v>
      </c>
      <c r="C739" s="310">
        <f>SUBTOTAL(9,C740)</f>
        <v>6310</v>
      </c>
      <c r="D739" s="310"/>
      <c r="E739" s="311">
        <f t="shared" si="62"/>
        <v>-1</v>
      </c>
      <c r="F739" s="274" t="str">
        <f t="shared" si="59"/>
        <v>是</v>
      </c>
      <c r="G739" s="148" t="str">
        <f t="shared" si="60"/>
        <v>款</v>
      </c>
    </row>
    <row r="740" ht="37" customHeight="1" spans="1:7">
      <c r="A740" s="436">
        <v>2109999</v>
      </c>
      <c r="B740" s="305" t="s">
        <v>1373</v>
      </c>
      <c r="C740" s="307">
        <v>6310</v>
      </c>
      <c r="D740" s="307"/>
      <c r="E740" s="311">
        <f t="shared" si="62"/>
        <v>-1</v>
      </c>
      <c r="F740" s="274" t="str">
        <f t="shared" si="59"/>
        <v>是</v>
      </c>
      <c r="G740" s="148" t="str">
        <f t="shared" si="60"/>
        <v>项</v>
      </c>
    </row>
    <row r="741" ht="37" customHeight="1" spans="1:7">
      <c r="A741" s="439" t="s">
        <v>1374</v>
      </c>
      <c r="B741" s="440" t="s">
        <v>519</v>
      </c>
      <c r="C741" s="441"/>
      <c r="D741" s="441"/>
      <c r="E741" s="311" t="str">
        <f t="shared" si="62"/>
        <v/>
      </c>
      <c r="F741" s="274" t="str">
        <f t="shared" si="59"/>
        <v>否</v>
      </c>
      <c r="G741" s="148" t="str">
        <f t="shared" si="60"/>
        <v>项</v>
      </c>
    </row>
    <row r="742" ht="37" customHeight="1" spans="1:7">
      <c r="A742" s="439" t="s">
        <v>1375</v>
      </c>
      <c r="B742" s="440" t="s">
        <v>705</v>
      </c>
      <c r="C742" s="441"/>
      <c r="D742" s="441"/>
      <c r="E742" s="311" t="str">
        <f t="shared" si="62"/>
        <v/>
      </c>
      <c r="F742" s="274" t="str">
        <f t="shared" si="59"/>
        <v>否</v>
      </c>
      <c r="G742" s="148" t="str">
        <f t="shared" si="60"/>
        <v>项</v>
      </c>
    </row>
    <row r="743" ht="37" customHeight="1" spans="1:7">
      <c r="A743" s="435" t="s">
        <v>87</v>
      </c>
      <c r="B743" s="301" t="s">
        <v>88</v>
      </c>
      <c r="C743" s="310">
        <f>C744+C754+C767+C793+C795+C805+C820</f>
        <v>500</v>
      </c>
      <c r="D743" s="310">
        <f>D744+D754+D767+D779+D793+D795+D805+D820</f>
        <v>2700</v>
      </c>
      <c r="E743" s="311">
        <f t="shared" si="62"/>
        <v>4.4</v>
      </c>
      <c r="F743" s="274" t="str">
        <f t="shared" si="59"/>
        <v>是</v>
      </c>
      <c r="G743" s="148" t="str">
        <f t="shared" si="60"/>
        <v>类</v>
      </c>
    </row>
    <row r="744" ht="37" customHeight="1" spans="1:7">
      <c r="A744" s="435" t="s">
        <v>1376</v>
      </c>
      <c r="B744" s="301" t="s">
        <v>1377</v>
      </c>
      <c r="C744" s="310">
        <f>SUBTOTAL(9,C745:C753)</f>
        <v>500</v>
      </c>
      <c r="D744" s="310">
        <f>SUBTOTAL(9,D745:D753)</f>
        <v>0</v>
      </c>
      <c r="E744" s="311">
        <f t="shared" si="62"/>
        <v>-1</v>
      </c>
      <c r="F744" s="274" t="str">
        <f t="shared" si="59"/>
        <v>是</v>
      </c>
      <c r="G744" s="148" t="str">
        <f t="shared" si="60"/>
        <v>款</v>
      </c>
    </row>
    <row r="745" ht="37" customHeight="1" spans="1:7">
      <c r="A745" s="436" t="s">
        <v>1378</v>
      </c>
      <c r="B745" s="305" t="s">
        <v>139</v>
      </c>
      <c r="C745" s="307"/>
      <c r="D745" s="307"/>
      <c r="E745" s="311" t="str">
        <f t="shared" si="62"/>
        <v/>
      </c>
      <c r="F745" s="274" t="str">
        <f t="shared" si="59"/>
        <v>否</v>
      </c>
      <c r="G745" s="148" t="str">
        <f t="shared" si="60"/>
        <v>项</v>
      </c>
    </row>
    <row r="746" ht="37" customHeight="1" spans="1:7">
      <c r="A746" s="436" t="s">
        <v>1379</v>
      </c>
      <c r="B746" s="305" t="s">
        <v>141</v>
      </c>
      <c r="C746" s="307"/>
      <c r="D746" s="307"/>
      <c r="E746" s="311" t="str">
        <f t="shared" si="62"/>
        <v/>
      </c>
      <c r="F746" s="274" t="str">
        <f t="shared" si="59"/>
        <v>否</v>
      </c>
      <c r="G746" s="148" t="str">
        <f t="shared" si="60"/>
        <v>项</v>
      </c>
    </row>
    <row r="747" ht="37" customHeight="1" spans="1:7">
      <c r="A747" s="436" t="s">
        <v>1380</v>
      </c>
      <c r="B747" s="305" t="s">
        <v>143</v>
      </c>
      <c r="C747" s="307"/>
      <c r="D747" s="307"/>
      <c r="E747" s="311" t="str">
        <f t="shared" si="62"/>
        <v/>
      </c>
      <c r="F747" s="274" t="str">
        <f t="shared" si="59"/>
        <v>否</v>
      </c>
      <c r="G747" s="148" t="str">
        <f t="shared" si="60"/>
        <v>项</v>
      </c>
    </row>
    <row r="748" ht="37" customHeight="1" spans="1:7">
      <c r="A748" s="436" t="s">
        <v>1381</v>
      </c>
      <c r="B748" s="305" t="s">
        <v>1382</v>
      </c>
      <c r="C748" s="307"/>
      <c r="D748" s="307"/>
      <c r="E748" s="311" t="str">
        <f t="shared" si="62"/>
        <v/>
      </c>
      <c r="F748" s="274" t="str">
        <f t="shared" si="59"/>
        <v>否</v>
      </c>
      <c r="G748" s="148" t="str">
        <f t="shared" si="60"/>
        <v>项</v>
      </c>
    </row>
    <row r="749" ht="37" customHeight="1" spans="1:7">
      <c r="A749" s="436" t="s">
        <v>1383</v>
      </c>
      <c r="B749" s="305" t="s">
        <v>1384</v>
      </c>
      <c r="C749" s="307"/>
      <c r="D749" s="307"/>
      <c r="E749" s="311" t="str">
        <f t="shared" si="62"/>
        <v/>
      </c>
      <c r="F749" s="274" t="str">
        <f t="shared" si="59"/>
        <v>否</v>
      </c>
      <c r="G749" s="148" t="str">
        <f t="shared" si="60"/>
        <v>项</v>
      </c>
    </row>
    <row r="750" ht="37" customHeight="1" spans="1:7">
      <c r="A750" s="436" t="s">
        <v>1385</v>
      </c>
      <c r="B750" s="305" t="s">
        <v>1386</v>
      </c>
      <c r="C750" s="307"/>
      <c r="D750" s="307"/>
      <c r="E750" s="311" t="str">
        <f t="shared" si="62"/>
        <v/>
      </c>
      <c r="F750" s="274" t="str">
        <f t="shared" si="59"/>
        <v>否</v>
      </c>
      <c r="G750" s="148" t="str">
        <f t="shared" si="60"/>
        <v>项</v>
      </c>
    </row>
    <row r="751" ht="37" customHeight="1" spans="1:7">
      <c r="A751" s="436" t="s">
        <v>1387</v>
      </c>
      <c r="B751" s="305" t="s">
        <v>1388</v>
      </c>
      <c r="C751" s="307"/>
      <c r="D751" s="307"/>
      <c r="E751" s="311" t="str">
        <f t="shared" si="62"/>
        <v/>
      </c>
      <c r="F751" s="274" t="str">
        <f t="shared" si="59"/>
        <v>否</v>
      </c>
      <c r="G751" s="148" t="str">
        <f t="shared" si="60"/>
        <v>项</v>
      </c>
    </row>
    <row r="752" ht="37" customHeight="1" spans="1:7">
      <c r="A752" s="436" t="s">
        <v>1389</v>
      </c>
      <c r="B752" s="305" t="s">
        <v>1390</v>
      </c>
      <c r="C752" s="307"/>
      <c r="D752" s="307"/>
      <c r="E752" s="311" t="str">
        <f t="shared" si="62"/>
        <v/>
      </c>
      <c r="F752" s="274" t="str">
        <f t="shared" si="59"/>
        <v>否</v>
      </c>
      <c r="G752" s="148" t="str">
        <f t="shared" si="60"/>
        <v>项</v>
      </c>
    </row>
    <row r="753" ht="37" customHeight="1" spans="1:7">
      <c r="A753" s="436" t="s">
        <v>1391</v>
      </c>
      <c r="B753" s="305" t="s">
        <v>1392</v>
      </c>
      <c r="C753" s="307">
        <v>500</v>
      </c>
      <c r="D753" s="307"/>
      <c r="E753" s="311">
        <f t="shared" si="62"/>
        <v>-1</v>
      </c>
      <c r="F753" s="274" t="str">
        <f t="shared" si="59"/>
        <v>是</v>
      </c>
      <c r="G753" s="148" t="str">
        <f t="shared" si="60"/>
        <v>项</v>
      </c>
    </row>
    <row r="754" ht="37" customHeight="1" spans="1:7">
      <c r="A754" s="435" t="s">
        <v>1393</v>
      </c>
      <c r="B754" s="301" t="s">
        <v>1394</v>
      </c>
      <c r="C754" s="310"/>
      <c r="D754" s="310"/>
      <c r="E754" s="311" t="str">
        <f t="shared" si="62"/>
        <v/>
      </c>
      <c r="F754" s="274" t="str">
        <f t="shared" si="59"/>
        <v>否</v>
      </c>
      <c r="G754" s="148" t="str">
        <f t="shared" si="60"/>
        <v>款</v>
      </c>
    </row>
    <row r="755" ht="37" customHeight="1" spans="1:7">
      <c r="A755" s="436" t="s">
        <v>1395</v>
      </c>
      <c r="B755" s="305" t="s">
        <v>1396</v>
      </c>
      <c r="C755" s="307"/>
      <c r="D755" s="307"/>
      <c r="E755" s="311" t="str">
        <f t="shared" si="62"/>
        <v/>
      </c>
      <c r="F755" s="274" t="str">
        <f t="shared" si="59"/>
        <v>否</v>
      </c>
      <c r="G755" s="148" t="str">
        <f t="shared" si="60"/>
        <v>项</v>
      </c>
    </row>
    <row r="756" ht="37" customHeight="1" spans="1:7">
      <c r="A756" s="436" t="s">
        <v>1397</v>
      </c>
      <c r="B756" s="305" t="s">
        <v>1398</v>
      </c>
      <c r="C756" s="307"/>
      <c r="D756" s="307"/>
      <c r="E756" s="311" t="str">
        <f t="shared" si="62"/>
        <v/>
      </c>
      <c r="F756" s="274" t="str">
        <f t="shared" si="59"/>
        <v>否</v>
      </c>
      <c r="G756" s="148" t="str">
        <f t="shared" si="60"/>
        <v>项</v>
      </c>
    </row>
    <row r="757" ht="37" customHeight="1" spans="1:7">
      <c r="A757" s="436" t="s">
        <v>1399</v>
      </c>
      <c r="B757" s="305" t="s">
        <v>1400</v>
      </c>
      <c r="C757" s="307"/>
      <c r="D757" s="307"/>
      <c r="E757" s="311" t="str">
        <f t="shared" si="62"/>
        <v/>
      </c>
      <c r="F757" s="274" t="str">
        <f t="shared" si="59"/>
        <v>否</v>
      </c>
      <c r="G757" s="148" t="str">
        <f t="shared" si="60"/>
        <v>项</v>
      </c>
    </row>
    <row r="758" ht="37" customHeight="1" spans="1:7">
      <c r="A758" s="435" t="s">
        <v>1401</v>
      </c>
      <c r="B758" s="301" t="s">
        <v>1402</v>
      </c>
      <c r="C758" s="310"/>
      <c r="D758" s="310"/>
      <c r="E758" s="311" t="str">
        <f t="shared" si="62"/>
        <v/>
      </c>
      <c r="F758" s="274" t="str">
        <f t="shared" si="59"/>
        <v>否</v>
      </c>
      <c r="G758" s="148" t="str">
        <f t="shared" si="60"/>
        <v>款</v>
      </c>
    </row>
    <row r="759" ht="37" customHeight="1" spans="1:7">
      <c r="A759" s="436" t="s">
        <v>1403</v>
      </c>
      <c r="B759" s="305" t="s">
        <v>1404</v>
      </c>
      <c r="C759" s="307"/>
      <c r="D759" s="307"/>
      <c r="E759" s="311" t="str">
        <f t="shared" si="62"/>
        <v/>
      </c>
      <c r="F759" s="274" t="str">
        <f t="shared" si="59"/>
        <v>否</v>
      </c>
      <c r="G759" s="148" t="str">
        <f t="shared" si="60"/>
        <v>项</v>
      </c>
    </row>
    <row r="760" ht="37" customHeight="1" spans="1:7">
      <c r="A760" s="436" t="s">
        <v>1405</v>
      </c>
      <c r="B760" s="305" t="s">
        <v>1406</v>
      </c>
      <c r="C760" s="307"/>
      <c r="D760" s="307"/>
      <c r="E760" s="311" t="str">
        <f t="shared" si="62"/>
        <v/>
      </c>
      <c r="F760" s="274" t="str">
        <f t="shared" si="59"/>
        <v>否</v>
      </c>
      <c r="G760" s="148" t="str">
        <f t="shared" si="60"/>
        <v>项</v>
      </c>
    </row>
    <row r="761" ht="36" hidden="1" customHeight="1" spans="1:7">
      <c r="A761" s="436" t="s">
        <v>1407</v>
      </c>
      <c r="B761" s="305" t="s">
        <v>1408</v>
      </c>
      <c r="C761" s="307">
        <v>0</v>
      </c>
      <c r="D761" s="307">
        <v>0</v>
      </c>
      <c r="E761" s="308" t="str">
        <f>IF(C761&gt;0,D761/C761-1,IF(C761&lt;0,-(D761/C761-1),""))</f>
        <v/>
      </c>
      <c r="F761" s="274" t="str">
        <f t="shared" si="59"/>
        <v>否</v>
      </c>
      <c r="G761" s="148" t="str">
        <f t="shared" si="60"/>
        <v>项</v>
      </c>
    </row>
    <row r="762" ht="37" customHeight="1" spans="1:7">
      <c r="A762" s="436" t="s">
        <v>1409</v>
      </c>
      <c r="B762" s="305" t="s">
        <v>1410</v>
      </c>
      <c r="C762" s="307"/>
      <c r="D762" s="307"/>
      <c r="E762" s="311" t="str">
        <f>IF(C762&lt;&gt;0,D762/C762-1,"")</f>
        <v/>
      </c>
      <c r="F762" s="274" t="str">
        <f t="shared" si="59"/>
        <v>否</v>
      </c>
      <c r="G762" s="148" t="str">
        <f t="shared" si="60"/>
        <v>项</v>
      </c>
    </row>
    <row r="763" ht="36" hidden="1" customHeight="1" spans="1:7">
      <c r="A763" s="436" t="s">
        <v>1411</v>
      </c>
      <c r="B763" s="305" t="s">
        <v>1412</v>
      </c>
      <c r="C763" s="307">
        <v>0</v>
      </c>
      <c r="D763" s="307">
        <v>0</v>
      </c>
      <c r="E763" s="308" t="str">
        <f>IF(C763&gt;0,D763/C763-1,IF(C763&lt;0,-(D763/C763-1),""))</f>
        <v/>
      </c>
      <c r="F763" s="274" t="str">
        <f t="shared" si="59"/>
        <v>否</v>
      </c>
      <c r="G763" s="148" t="str">
        <f t="shared" si="60"/>
        <v>项</v>
      </c>
    </row>
    <row r="764" ht="36" hidden="1" customHeight="1" spans="1:7">
      <c r="A764" s="436" t="s">
        <v>1413</v>
      </c>
      <c r="B764" s="305" t="s">
        <v>1414</v>
      </c>
      <c r="C764" s="307">
        <v>0</v>
      </c>
      <c r="D764" s="307">
        <v>0</v>
      </c>
      <c r="E764" s="308" t="str">
        <f>IF(C764&gt;0,D764/C764-1,IF(C764&lt;0,-(D764/C764-1),""))</f>
        <v/>
      </c>
      <c r="F764" s="274" t="str">
        <f t="shared" si="59"/>
        <v>否</v>
      </c>
      <c r="G764" s="148" t="str">
        <f t="shared" si="60"/>
        <v>项</v>
      </c>
    </row>
    <row r="765" ht="36" hidden="1" customHeight="1" spans="1:7">
      <c r="A765" s="305" t="s">
        <v>1415</v>
      </c>
      <c r="B765" s="305" t="s">
        <v>1416</v>
      </c>
      <c r="C765" s="307">
        <v>0</v>
      </c>
      <c r="D765" s="307">
        <v>0</v>
      </c>
      <c r="E765" s="308" t="str">
        <f>IF(C765&gt;0,D765/C765-1,IF(C765&lt;0,-(D765/C765-1),""))</f>
        <v/>
      </c>
      <c r="F765" s="274" t="str">
        <f t="shared" si="59"/>
        <v>否</v>
      </c>
      <c r="G765" s="148" t="str">
        <f t="shared" si="60"/>
        <v>项</v>
      </c>
    </row>
    <row r="766" ht="37" customHeight="1" spans="1:7">
      <c r="A766" s="436" t="s">
        <v>1417</v>
      </c>
      <c r="B766" s="305" t="s">
        <v>1418</v>
      </c>
      <c r="C766" s="307"/>
      <c r="D766" s="307"/>
      <c r="E766" s="311" t="str">
        <f>IF(C766&lt;&gt;0,D766/C766-1,"")</f>
        <v/>
      </c>
      <c r="F766" s="274" t="str">
        <f t="shared" si="59"/>
        <v>否</v>
      </c>
      <c r="G766" s="148" t="str">
        <f t="shared" si="60"/>
        <v>项</v>
      </c>
    </row>
    <row r="767" ht="37" customHeight="1" spans="1:7">
      <c r="A767" s="435" t="s">
        <v>1419</v>
      </c>
      <c r="B767" s="301" t="s">
        <v>1420</v>
      </c>
      <c r="C767" s="310"/>
      <c r="D767" s="310">
        <f>SUBTOTAL(9,D768:D774)</f>
        <v>1800</v>
      </c>
      <c r="E767" s="311" t="str">
        <f>IF(C767&lt;&gt;0,D767/C767-1,"")</f>
        <v/>
      </c>
      <c r="F767" s="274" t="str">
        <f t="shared" si="59"/>
        <v>是</v>
      </c>
      <c r="G767" s="148" t="str">
        <f t="shared" si="60"/>
        <v>款</v>
      </c>
    </row>
    <row r="768" ht="37" customHeight="1" spans="1:7">
      <c r="A768" s="436" t="s">
        <v>1421</v>
      </c>
      <c r="B768" s="305" t="s">
        <v>1422</v>
      </c>
      <c r="C768" s="307"/>
      <c r="D768" s="307"/>
      <c r="E768" s="311" t="str">
        <f>IF(C768&lt;&gt;0,D768/C768-1,"")</f>
        <v/>
      </c>
      <c r="F768" s="274" t="str">
        <f t="shared" si="59"/>
        <v>否</v>
      </c>
      <c r="G768" s="148" t="str">
        <f t="shared" si="60"/>
        <v>项</v>
      </c>
    </row>
    <row r="769" ht="37" customHeight="1" spans="1:7">
      <c r="A769" s="436" t="s">
        <v>1423</v>
      </c>
      <c r="B769" s="305" t="s">
        <v>1424</v>
      </c>
      <c r="C769" s="307"/>
      <c r="D769" s="307"/>
      <c r="E769" s="311" t="str">
        <f>IF(C769&lt;&gt;0,D769/C769-1,"")</f>
        <v/>
      </c>
      <c r="F769" s="274" t="str">
        <f t="shared" si="59"/>
        <v>否</v>
      </c>
      <c r="G769" s="148" t="str">
        <f t="shared" si="60"/>
        <v>项</v>
      </c>
    </row>
    <row r="770" ht="37" customHeight="1" spans="1:7">
      <c r="A770" s="436" t="s">
        <v>1425</v>
      </c>
      <c r="B770" s="305" t="s">
        <v>1426</v>
      </c>
      <c r="C770" s="307"/>
      <c r="D770" s="307"/>
      <c r="E770" s="311" t="str">
        <f>IF(C770&lt;&gt;0,D770/C770-1,"")</f>
        <v/>
      </c>
      <c r="F770" s="274" t="str">
        <f t="shared" si="59"/>
        <v>否</v>
      </c>
      <c r="G770" s="148" t="str">
        <f t="shared" si="60"/>
        <v>项</v>
      </c>
    </row>
    <row r="771" ht="36" hidden="1" customHeight="1" spans="1:7">
      <c r="A771" s="436" t="s">
        <v>1427</v>
      </c>
      <c r="B771" s="305" t="s">
        <v>1428</v>
      </c>
      <c r="C771" s="307">
        <v>0</v>
      </c>
      <c r="D771" s="307">
        <v>0</v>
      </c>
      <c r="E771" s="308" t="str">
        <f>IF(C771&gt;0,D771/C771-1,IF(C771&lt;0,-(D771/C771-1),""))</f>
        <v/>
      </c>
      <c r="F771" s="274" t="str">
        <f t="shared" si="59"/>
        <v>否</v>
      </c>
      <c r="G771" s="148" t="str">
        <f t="shared" si="60"/>
        <v>项</v>
      </c>
    </row>
    <row r="772" ht="36" hidden="1" customHeight="1" spans="1:7">
      <c r="A772" s="435" t="s">
        <v>1429</v>
      </c>
      <c r="B772" s="301" t="s">
        <v>1430</v>
      </c>
      <c r="C772" s="310">
        <f>SUM(C773:C778)</f>
        <v>0</v>
      </c>
      <c r="D772" s="310">
        <f>SUM(D773:D778)</f>
        <v>1800</v>
      </c>
      <c r="E772" s="311" t="str">
        <f t="shared" ref="E772:E835" si="63">IF(C772&gt;0,D772/C772-1,IF(C772&lt;0,-(D772/C772-1),""))</f>
        <v/>
      </c>
      <c r="F772" s="274" t="str">
        <f t="shared" ref="F772:F835" si="64">IF(LEN(A772)=3,"是",IF(B772&lt;&gt;"",IF(SUM(C772:D772)&lt;&gt;0,"是","否"),"是"))</f>
        <v>是</v>
      </c>
      <c r="G772" s="148" t="str">
        <f t="shared" ref="G772:G835" si="65">IF(LEN(A772)=3,"类",IF(LEN(A772)=5,"款","项"))</f>
        <v>款</v>
      </c>
    </row>
    <row r="773" ht="21" customHeight="1" spans="1:7">
      <c r="A773" s="436" t="s">
        <v>1431</v>
      </c>
      <c r="B773" s="305" t="s">
        <v>1432</v>
      </c>
      <c r="C773" s="307">
        <v>0</v>
      </c>
      <c r="D773" s="307">
        <v>1800</v>
      </c>
      <c r="E773" s="308" t="str">
        <f t="shared" si="63"/>
        <v/>
      </c>
      <c r="F773" s="274" t="str">
        <f t="shared" si="64"/>
        <v>是</v>
      </c>
      <c r="G773" s="148" t="str">
        <f t="shared" si="65"/>
        <v>项</v>
      </c>
    </row>
    <row r="774" ht="18" customHeight="1" spans="1:7">
      <c r="A774" s="436" t="s">
        <v>1433</v>
      </c>
      <c r="B774" s="305" t="s">
        <v>1434</v>
      </c>
      <c r="C774" s="307">
        <v>0</v>
      </c>
      <c r="D774" s="307">
        <v>0</v>
      </c>
      <c r="E774" s="308" t="str">
        <f t="shared" si="63"/>
        <v/>
      </c>
      <c r="F774" s="274" t="str">
        <f t="shared" si="64"/>
        <v>否</v>
      </c>
      <c r="G774" s="148" t="str">
        <f t="shared" si="65"/>
        <v>项</v>
      </c>
    </row>
    <row r="775" ht="4" hidden="1" customHeight="1" spans="1:7">
      <c r="A775" s="436" t="s">
        <v>1435</v>
      </c>
      <c r="B775" s="305" t="s">
        <v>1436</v>
      </c>
      <c r="C775" s="307">
        <v>0</v>
      </c>
      <c r="D775" s="307">
        <v>0</v>
      </c>
      <c r="E775" s="308" t="str">
        <f t="shared" si="63"/>
        <v/>
      </c>
      <c r="F775" s="274" t="str">
        <f t="shared" si="64"/>
        <v>否</v>
      </c>
      <c r="G775" s="148" t="str">
        <f t="shared" si="65"/>
        <v>项</v>
      </c>
    </row>
    <row r="776" ht="21" hidden="1" customHeight="1" spans="1:7">
      <c r="A776" s="436" t="s">
        <v>1437</v>
      </c>
      <c r="B776" s="305" t="s">
        <v>1438</v>
      </c>
      <c r="C776" s="307">
        <v>0</v>
      </c>
      <c r="D776" s="307">
        <v>0</v>
      </c>
      <c r="E776" s="308" t="str">
        <f t="shared" si="63"/>
        <v/>
      </c>
      <c r="F776" s="274" t="str">
        <f t="shared" si="64"/>
        <v>否</v>
      </c>
      <c r="G776" s="148" t="str">
        <f t="shared" si="65"/>
        <v>项</v>
      </c>
    </row>
    <row r="777" ht="30" hidden="1" customHeight="1" spans="1:7">
      <c r="A777" s="436" t="s">
        <v>1439</v>
      </c>
      <c r="B777" s="305" t="s">
        <v>1440</v>
      </c>
      <c r="C777" s="307">
        <v>0</v>
      </c>
      <c r="D777" s="307">
        <v>0</v>
      </c>
      <c r="E777" s="308" t="str">
        <f t="shared" si="63"/>
        <v/>
      </c>
      <c r="F777" s="274" t="str">
        <f t="shared" si="64"/>
        <v>否</v>
      </c>
      <c r="G777" s="148" t="str">
        <f t="shared" si="65"/>
        <v>项</v>
      </c>
    </row>
    <row r="778" ht="17" hidden="1" customHeight="1" spans="1:7">
      <c r="A778" s="436" t="s">
        <v>1441</v>
      </c>
      <c r="B778" s="305" t="s">
        <v>1442</v>
      </c>
      <c r="C778" s="307">
        <v>0</v>
      </c>
      <c r="D778" s="307">
        <v>0</v>
      </c>
      <c r="E778" s="308" t="str">
        <f t="shared" si="63"/>
        <v/>
      </c>
      <c r="F778" s="274" t="str">
        <f t="shared" si="64"/>
        <v>否</v>
      </c>
      <c r="G778" s="148" t="str">
        <f t="shared" si="65"/>
        <v>项</v>
      </c>
    </row>
    <row r="779" ht="27" customHeight="1" spans="1:7">
      <c r="A779" s="435" t="s">
        <v>1443</v>
      </c>
      <c r="B779" s="301" t="s">
        <v>1444</v>
      </c>
      <c r="C779" s="310">
        <f>SUM(C780:C784)</f>
        <v>0</v>
      </c>
      <c r="D779" s="310">
        <f>SUBTOTAL(9,D780:D784)</f>
        <v>700</v>
      </c>
      <c r="E779" s="311" t="str">
        <f t="shared" si="63"/>
        <v/>
      </c>
      <c r="F779" s="274" t="str">
        <f t="shared" si="64"/>
        <v>是</v>
      </c>
      <c r="G779" s="148" t="str">
        <f t="shared" si="65"/>
        <v>款</v>
      </c>
    </row>
    <row r="780" ht="22" customHeight="1" spans="1:7">
      <c r="A780" s="436" t="s">
        <v>1445</v>
      </c>
      <c r="B780" s="305" t="s">
        <v>1446</v>
      </c>
      <c r="C780" s="307">
        <v>0</v>
      </c>
      <c r="D780" s="307">
        <v>200</v>
      </c>
      <c r="E780" s="308" t="str">
        <f t="shared" si="63"/>
        <v/>
      </c>
      <c r="F780" s="274" t="str">
        <f t="shared" si="64"/>
        <v>是</v>
      </c>
      <c r="G780" s="148" t="str">
        <f t="shared" si="65"/>
        <v>项</v>
      </c>
    </row>
    <row r="781" ht="18" customHeight="1" spans="1:7">
      <c r="A781" s="436" t="s">
        <v>1447</v>
      </c>
      <c r="B781" s="305" t="s">
        <v>1448</v>
      </c>
      <c r="C781" s="307">
        <v>0</v>
      </c>
      <c r="D781" s="307">
        <v>0</v>
      </c>
      <c r="E781" s="308" t="str">
        <f t="shared" si="63"/>
        <v/>
      </c>
      <c r="F781" s="274" t="str">
        <f t="shared" si="64"/>
        <v>否</v>
      </c>
      <c r="G781" s="148" t="str">
        <f t="shared" si="65"/>
        <v>项</v>
      </c>
    </row>
    <row r="782" ht="18" customHeight="1" spans="1:7">
      <c r="A782" s="436" t="s">
        <v>1449</v>
      </c>
      <c r="B782" s="305" t="s">
        <v>1450</v>
      </c>
      <c r="C782" s="307">
        <v>0</v>
      </c>
      <c r="D782" s="307">
        <v>0</v>
      </c>
      <c r="E782" s="308" t="str">
        <f t="shared" si="63"/>
        <v/>
      </c>
      <c r="F782" s="274" t="str">
        <f t="shared" si="64"/>
        <v>否</v>
      </c>
      <c r="G782" s="148" t="str">
        <f t="shared" si="65"/>
        <v>项</v>
      </c>
    </row>
    <row r="783" ht="24" customHeight="1" spans="1:7">
      <c r="A783" s="436" t="s">
        <v>1451</v>
      </c>
      <c r="B783" s="305" t="s">
        <v>1452</v>
      </c>
      <c r="C783" s="307">
        <v>0</v>
      </c>
      <c r="D783" s="307">
        <v>0</v>
      </c>
      <c r="E783" s="308" t="str">
        <f t="shared" si="63"/>
        <v/>
      </c>
      <c r="F783" s="274" t="str">
        <f t="shared" si="64"/>
        <v>否</v>
      </c>
      <c r="G783" s="148" t="str">
        <f t="shared" si="65"/>
        <v>项</v>
      </c>
    </row>
    <row r="784" ht="23" customHeight="1" spans="1:7">
      <c r="A784" s="436" t="s">
        <v>1453</v>
      </c>
      <c r="B784" s="305" t="s">
        <v>1454</v>
      </c>
      <c r="C784" s="307">
        <v>0</v>
      </c>
      <c r="D784" s="307">
        <v>500</v>
      </c>
      <c r="E784" s="308" t="str">
        <f t="shared" si="63"/>
        <v/>
      </c>
      <c r="F784" s="274" t="str">
        <f t="shared" si="64"/>
        <v>是</v>
      </c>
      <c r="G784" s="148" t="str">
        <f t="shared" si="65"/>
        <v>项</v>
      </c>
    </row>
    <row r="785" ht="21" customHeight="1" spans="1:7">
      <c r="A785" s="435" t="s">
        <v>1455</v>
      </c>
      <c r="B785" s="301" t="s">
        <v>1456</v>
      </c>
      <c r="C785" s="310">
        <f>SUM(C786:C787)</f>
        <v>0</v>
      </c>
      <c r="D785" s="310">
        <f>SUM(D786:D787)</f>
        <v>0</v>
      </c>
      <c r="E785" s="311" t="str">
        <f t="shared" si="63"/>
        <v/>
      </c>
      <c r="F785" s="274" t="str">
        <f t="shared" si="64"/>
        <v>否</v>
      </c>
      <c r="G785" s="148" t="str">
        <f t="shared" si="65"/>
        <v>款</v>
      </c>
    </row>
    <row r="786" ht="24" customHeight="1" spans="1:7">
      <c r="A786" s="436" t="s">
        <v>1457</v>
      </c>
      <c r="B786" s="305" t="s">
        <v>1458</v>
      </c>
      <c r="C786" s="307">
        <v>0</v>
      </c>
      <c r="D786" s="307">
        <v>0</v>
      </c>
      <c r="E786" s="308" t="str">
        <f t="shared" si="63"/>
        <v/>
      </c>
      <c r="F786" s="274" t="str">
        <f t="shared" si="64"/>
        <v>否</v>
      </c>
      <c r="G786" s="148" t="str">
        <f t="shared" si="65"/>
        <v>项</v>
      </c>
    </row>
    <row r="787" ht="20" customHeight="1" spans="1:7">
      <c r="A787" s="436" t="s">
        <v>1459</v>
      </c>
      <c r="B787" s="305" t="s">
        <v>1460</v>
      </c>
      <c r="C787" s="307">
        <v>0</v>
      </c>
      <c r="D787" s="307">
        <v>0</v>
      </c>
      <c r="E787" s="308" t="str">
        <f t="shared" si="63"/>
        <v/>
      </c>
      <c r="F787" s="274" t="str">
        <f t="shared" si="64"/>
        <v>否</v>
      </c>
      <c r="G787" s="148" t="str">
        <f t="shared" si="65"/>
        <v>项</v>
      </c>
    </row>
    <row r="788" ht="26" customHeight="1" spans="1:7">
      <c r="A788" s="435" t="s">
        <v>1461</v>
      </c>
      <c r="B788" s="301" t="s">
        <v>1462</v>
      </c>
      <c r="C788" s="310">
        <f>SUM(C789:C790)</f>
        <v>0</v>
      </c>
      <c r="D788" s="310">
        <f>SUM(D789:D790)</f>
        <v>0</v>
      </c>
      <c r="E788" s="311" t="str">
        <f t="shared" si="63"/>
        <v/>
      </c>
      <c r="F788" s="274" t="str">
        <f t="shared" si="64"/>
        <v>否</v>
      </c>
      <c r="G788" s="148" t="str">
        <f t="shared" si="65"/>
        <v>款</v>
      </c>
    </row>
    <row r="789" ht="17" customHeight="1" spans="1:7">
      <c r="A789" s="436" t="s">
        <v>1463</v>
      </c>
      <c r="B789" s="305" t="s">
        <v>1464</v>
      </c>
      <c r="C789" s="307">
        <v>0</v>
      </c>
      <c r="D789" s="307">
        <v>0</v>
      </c>
      <c r="E789" s="308" t="str">
        <f t="shared" si="63"/>
        <v/>
      </c>
      <c r="F789" s="274" t="str">
        <f t="shared" si="64"/>
        <v>否</v>
      </c>
      <c r="G789" s="148" t="str">
        <f t="shared" si="65"/>
        <v>项</v>
      </c>
    </row>
    <row r="790" ht="17" customHeight="1" spans="1:7">
      <c r="A790" s="436" t="s">
        <v>1465</v>
      </c>
      <c r="B790" s="305" t="s">
        <v>1466</v>
      </c>
      <c r="C790" s="307">
        <v>0</v>
      </c>
      <c r="D790" s="307">
        <v>0</v>
      </c>
      <c r="E790" s="308" t="str">
        <f t="shared" si="63"/>
        <v/>
      </c>
      <c r="F790" s="274" t="str">
        <f t="shared" si="64"/>
        <v>否</v>
      </c>
      <c r="G790" s="148" t="str">
        <f t="shared" si="65"/>
        <v>项</v>
      </c>
    </row>
    <row r="791" ht="18" customHeight="1" spans="1:7">
      <c r="A791" s="435" t="s">
        <v>1467</v>
      </c>
      <c r="B791" s="301" t="s">
        <v>1468</v>
      </c>
      <c r="C791" s="310">
        <f>C792</f>
        <v>0</v>
      </c>
      <c r="D791" s="310">
        <f>D792</f>
        <v>0</v>
      </c>
      <c r="E791" s="311" t="str">
        <f t="shared" si="63"/>
        <v/>
      </c>
      <c r="F791" s="274" t="str">
        <f t="shared" si="64"/>
        <v>否</v>
      </c>
      <c r="G791" s="148" t="str">
        <f t="shared" si="65"/>
        <v>款</v>
      </c>
    </row>
    <row r="792" ht="29" customHeight="1" spans="1:7">
      <c r="A792" s="436">
        <v>2110901</v>
      </c>
      <c r="B792" s="446" t="s">
        <v>1469</v>
      </c>
      <c r="C792" s="307">
        <v>0</v>
      </c>
      <c r="D792" s="307">
        <v>0</v>
      </c>
      <c r="E792" s="308" t="str">
        <f t="shared" si="63"/>
        <v/>
      </c>
      <c r="F792" s="274" t="str">
        <f t="shared" si="64"/>
        <v>否</v>
      </c>
      <c r="G792" s="148" t="str">
        <f t="shared" si="65"/>
        <v>项</v>
      </c>
    </row>
    <row r="793" ht="37" customHeight="1" spans="1:7">
      <c r="A793" s="435" t="s">
        <v>1470</v>
      </c>
      <c r="B793" s="301" t="s">
        <v>1471</v>
      </c>
      <c r="C793" s="310"/>
      <c r="D793" s="310"/>
      <c r="E793" s="311" t="str">
        <f>IF(C793&lt;&gt;0,D793/C793-1,"")</f>
        <v/>
      </c>
      <c r="F793" s="274" t="str">
        <f t="shared" si="64"/>
        <v>否</v>
      </c>
      <c r="G793" s="148" t="str">
        <f t="shared" si="65"/>
        <v>款</v>
      </c>
    </row>
    <row r="794" ht="37" customHeight="1" spans="1:7">
      <c r="A794" s="436">
        <v>2111001</v>
      </c>
      <c r="B794" s="446" t="s">
        <v>1472</v>
      </c>
      <c r="C794" s="307"/>
      <c r="D794" s="307"/>
      <c r="E794" s="311" t="str">
        <f>IF(C794&lt;&gt;0,D794/C794-1,"")</f>
        <v/>
      </c>
      <c r="F794" s="274" t="str">
        <f t="shared" si="64"/>
        <v>否</v>
      </c>
      <c r="G794" s="148" t="str">
        <f t="shared" si="65"/>
        <v>项</v>
      </c>
    </row>
    <row r="795" ht="37" customHeight="1" spans="1:7">
      <c r="A795" s="435" t="s">
        <v>1473</v>
      </c>
      <c r="B795" s="301" t="s">
        <v>1474</v>
      </c>
      <c r="C795" s="310"/>
      <c r="D795" s="310"/>
      <c r="E795" s="311" t="str">
        <f>IF(C795&lt;&gt;0,D795/C795-1,"")</f>
        <v/>
      </c>
      <c r="F795" s="274" t="str">
        <f t="shared" si="64"/>
        <v>否</v>
      </c>
      <c r="G795" s="148" t="str">
        <f t="shared" si="65"/>
        <v>款</v>
      </c>
    </row>
    <row r="796" ht="37" customHeight="1" spans="1:7">
      <c r="A796" s="436" t="s">
        <v>1475</v>
      </c>
      <c r="B796" s="305" t="s">
        <v>1476</v>
      </c>
      <c r="C796" s="307"/>
      <c r="D796" s="307"/>
      <c r="E796" s="311" t="str">
        <f>IF(C796&lt;&gt;0,D796/C796-1,"")</f>
        <v/>
      </c>
      <c r="F796" s="274" t="str">
        <f t="shared" si="64"/>
        <v>否</v>
      </c>
      <c r="G796" s="148" t="str">
        <f t="shared" si="65"/>
        <v>项</v>
      </c>
    </row>
    <row r="797" ht="37" customHeight="1" spans="1:7">
      <c r="A797" s="436" t="s">
        <v>1477</v>
      </c>
      <c r="B797" s="305" t="s">
        <v>1478</v>
      </c>
      <c r="C797" s="307"/>
      <c r="D797" s="307"/>
      <c r="E797" s="311" t="str">
        <f>IF(C797&lt;&gt;0,D797/C797-1,"")</f>
        <v/>
      </c>
      <c r="F797" s="274" t="str">
        <f t="shared" si="64"/>
        <v>否</v>
      </c>
      <c r="G797" s="148" t="str">
        <f t="shared" si="65"/>
        <v>项</v>
      </c>
    </row>
    <row r="798" ht="36" hidden="1" customHeight="1" spans="1:7">
      <c r="A798" s="436" t="s">
        <v>1479</v>
      </c>
      <c r="B798" s="305" t="s">
        <v>1480</v>
      </c>
      <c r="C798" s="307">
        <v>0</v>
      </c>
      <c r="D798" s="307">
        <v>0</v>
      </c>
      <c r="E798" s="308" t="str">
        <f t="shared" si="63"/>
        <v/>
      </c>
      <c r="F798" s="274" t="str">
        <f t="shared" si="64"/>
        <v>否</v>
      </c>
      <c r="G798" s="148" t="str">
        <f t="shared" si="65"/>
        <v>项</v>
      </c>
    </row>
    <row r="799" ht="36" hidden="1" customHeight="1" spans="1:7">
      <c r="A799" s="436" t="s">
        <v>1481</v>
      </c>
      <c r="B799" s="305" t="s">
        <v>1482</v>
      </c>
      <c r="C799" s="307">
        <v>0</v>
      </c>
      <c r="D799" s="307">
        <v>0</v>
      </c>
      <c r="E799" s="308" t="str">
        <f t="shared" si="63"/>
        <v/>
      </c>
      <c r="F799" s="274" t="str">
        <f t="shared" si="64"/>
        <v>否</v>
      </c>
      <c r="G799" s="148" t="str">
        <f t="shared" si="65"/>
        <v>项</v>
      </c>
    </row>
    <row r="800" ht="36" hidden="1" customHeight="1" spans="1:7">
      <c r="A800" s="436" t="s">
        <v>1483</v>
      </c>
      <c r="B800" s="305" t="s">
        <v>1484</v>
      </c>
      <c r="C800" s="307">
        <v>0</v>
      </c>
      <c r="D800" s="307">
        <v>0</v>
      </c>
      <c r="E800" s="308" t="str">
        <f t="shared" si="63"/>
        <v/>
      </c>
      <c r="F800" s="274" t="str">
        <f t="shared" si="64"/>
        <v>否</v>
      </c>
      <c r="G800" s="148" t="str">
        <f t="shared" si="65"/>
        <v>项</v>
      </c>
    </row>
    <row r="801" ht="36" hidden="1" customHeight="1" spans="1:7">
      <c r="A801" s="435" t="s">
        <v>1485</v>
      </c>
      <c r="B801" s="301" t="s">
        <v>1486</v>
      </c>
      <c r="C801" s="310">
        <f>C802</f>
        <v>0</v>
      </c>
      <c r="D801" s="310">
        <f>D802</f>
        <v>0</v>
      </c>
      <c r="E801" s="311" t="str">
        <f t="shared" si="63"/>
        <v/>
      </c>
      <c r="F801" s="274" t="str">
        <f t="shared" si="64"/>
        <v>否</v>
      </c>
      <c r="G801" s="148" t="str">
        <f t="shared" si="65"/>
        <v>款</v>
      </c>
    </row>
    <row r="802" ht="36" hidden="1" customHeight="1" spans="1:7">
      <c r="A802" s="305" t="s">
        <v>1487</v>
      </c>
      <c r="B802" s="305" t="s">
        <v>1488</v>
      </c>
      <c r="C802" s="307">
        <v>0</v>
      </c>
      <c r="D802" s="307">
        <v>0</v>
      </c>
      <c r="E802" s="308" t="str">
        <f t="shared" si="63"/>
        <v/>
      </c>
      <c r="F802" s="274" t="str">
        <f t="shared" si="64"/>
        <v>否</v>
      </c>
      <c r="G802" s="148" t="str">
        <f t="shared" si="65"/>
        <v>项</v>
      </c>
    </row>
    <row r="803" ht="36" hidden="1" customHeight="1" spans="1:7">
      <c r="A803" s="435" t="s">
        <v>1489</v>
      </c>
      <c r="B803" s="301" t="s">
        <v>1490</v>
      </c>
      <c r="C803" s="310">
        <f>C804</f>
        <v>0</v>
      </c>
      <c r="D803" s="310">
        <f>D804</f>
        <v>0</v>
      </c>
      <c r="E803" s="311" t="str">
        <f t="shared" si="63"/>
        <v/>
      </c>
      <c r="F803" s="274" t="str">
        <f t="shared" si="64"/>
        <v>否</v>
      </c>
      <c r="G803" s="148" t="str">
        <f t="shared" si="65"/>
        <v>款</v>
      </c>
    </row>
    <row r="804" ht="36" hidden="1" customHeight="1" spans="1:7">
      <c r="A804" s="305" t="s">
        <v>1491</v>
      </c>
      <c r="B804" s="305" t="s">
        <v>1492</v>
      </c>
      <c r="C804" s="307">
        <v>0</v>
      </c>
      <c r="D804" s="307">
        <v>0</v>
      </c>
      <c r="E804" s="308" t="str">
        <f t="shared" si="63"/>
        <v/>
      </c>
      <c r="F804" s="274" t="str">
        <f t="shared" si="64"/>
        <v>否</v>
      </c>
      <c r="G804" s="148" t="str">
        <f t="shared" si="65"/>
        <v>项</v>
      </c>
    </row>
    <row r="805" ht="37" customHeight="1" spans="1:7">
      <c r="A805" s="435" t="s">
        <v>1493</v>
      </c>
      <c r="B805" s="301" t="s">
        <v>1494</v>
      </c>
      <c r="C805" s="310"/>
      <c r="D805" s="310"/>
      <c r="E805" s="311" t="str">
        <f>IF(C805&lt;&gt;0,D805/C805-1,"")</f>
        <v/>
      </c>
      <c r="F805" s="274" t="str">
        <f t="shared" si="64"/>
        <v>否</v>
      </c>
      <c r="G805" s="148" t="str">
        <f t="shared" si="65"/>
        <v>款</v>
      </c>
    </row>
    <row r="806" ht="36" hidden="1" customHeight="1" spans="1:7">
      <c r="A806" s="436" t="s">
        <v>1495</v>
      </c>
      <c r="B806" s="305" t="s">
        <v>139</v>
      </c>
      <c r="C806" s="307">
        <v>0</v>
      </c>
      <c r="D806" s="307">
        <v>0</v>
      </c>
      <c r="E806" s="308" t="str">
        <f t="shared" si="63"/>
        <v/>
      </c>
      <c r="F806" s="274" t="str">
        <f t="shared" si="64"/>
        <v>否</v>
      </c>
      <c r="G806" s="148" t="str">
        <f t="shared" si="65"/>
        <v>项</v>
      </c>
    </row>
    <row r="807" ht="36" hidden="1" customHeight="1" spans="1:7">
      <c r="A807" s="436" t="s">
        <v>1496</v>
      </c>
      <c r="B807" s="305" t="s">
        <v>141</v>
      </c>
      <c r="C807" s="307">
        <v>0</v>
      </c>
      <c r="D807" s="307">
        <v>0</v>
      </c>
      <c r="E807" s="308" t="str">
        <f t="shared" si="63"/>
        <v/>
      </c>
      <c r="F807" s="274" t="str">
        <f t="shared" si="64"/>
        <v>否</v>
      </c>
      <c r="G807" s="148" t="str">
        <f t="shared" si="65"/>
        <v>项</v>
      </c>
    </row>
    <row r="808" ht="36" hidden="1" customHeight="1" spans="1:7">
      <c r="A808" s="436" t="s">
        <v>1497</v>
      </c>
      <c r="B808" s="305" t="s">
        <v>143</v>
      </c>
      <c r="C808" s="307">
        <v>0</v>
      </c>
      <c r="D808" s="307">
        <v>0</v>
      </c>
      <c r="E808" s="308" t="str">
        <f t="shared" si="63"/>
        <v/>
      </c>
      <c r="F808" s="274" t="str">
        <f t="shared" si="64"/>
        <v>否</v>
      </c>
      <c r="G808" s="148" t="str">
        <f t="shared" si="65"/>
        <v>项</v>
      </c>
    </row>
    <row r="809" ht="36" hidden="1" customHeight="1" spans="1:7">
      <c r="A809" s="436" t="s">
        <v>1498</v>
      </c>
      <c r="B809" s="305" t="s">
        <v>1499</v>
      </c>
      <c r="C809" s="307">
        <v>0</v>
      </c>
      <c r="D809" s="307">
        <v>0</v>
      </c>
      <c r="E809" s="308" t="str">
        <f t="shared" si="63"/>
        <v/>
      </c>
      <c r="F809" s="274" t="str">
        <f t="shared" si="64"/>
        <v>否</v>
      </c>
      <c r="G809" s="148" t="str">
        <f t="shared" si="65"/>
        <v>项</v>
      </c>
    </row>
    <row r="810" ht="36" hidden="1" customHeight="1" spans="1:7">
      <c r="A810" s="436" t="s">
        <v>1500</v>
      </c>
      <c r="B810" s="305" t="s">
        <v>1501</v>
      </c>
      <c r="C810" s="307">
        <v>0</v>
      </c>
      <c r="D810" s="307">
        <v>0</v>
      </c>
      <c r="E810" s="308" t="str">
        <f t="shared" si="63"/>
        <v/>
      </c>
      <c r="F810" s="274" t="str">
        <f t="shared" si="64"/>
        <v>否</v>
      </c>
      <c r="G810" s="148" t="str">
        <f t="shared" si="65"/>
        <v>项</v>
      </c>
    </row>
    <row r="811" ht="36" hidden="1" customHeight="1" spans="1:7">
      <c r="A811" s="436" t="s">
        <v>1502</v>
      </c>
      <c r="B811" s="305" t="s">
        <v>1503</v>
      </c>
      <c r="C811" s="307">
        <v>0</v>
      </c>
      <c r="D811" s="307">
        <v>0</v>
      </c>
      <c r="E811" s="308" t="str">
        <f t="shared" si="63"/>
        <v/>
      </c>
      <c r="F811" s="274" t="str">
        <f t="shared" si="64"/>
        <v>否</v>
      </c>
      <c r="G811" s="148" t="str">
        <f t="shared" si="65"/>
        <v>项</v>
      </c>
    </row>
    <row r="812" ht="36" hidden="1" customHeight="1" spans="1:7">
      <c r="A812" s="436" t="s">
        <v>1504</v>
      </c>
      <c r="B812" s="305" t="s">
        <v>1505</v>
      </c>
      <c r="C812" s="307">
        <v>0</v>
      </c>
      <c r="D812" s="307">
        <v>0</v>
      </c>
      <c r="E812" s="308" t="str">
        <f t="shared" si="63"/>
        <v/>
      </c>
      <c r="F812" s="274" t="str">
        <f t="shared" si="64"/>
        <v>否</v>
      </c>
      <c r="G812" s="148" t="str">
        <f t="shared" si="65"/>
        <v>项</v>
      </c>
    </row>
    <row r="813" ht="36" hidden="1" customHeight="1" spans="1:7">
      <c r="A813" s="436" t="s">
        <v>1506</v>
      </c>
      <c r="B813" s="305" t="s">
        <v>1507</v>
      </c>
      <c r="C813" s="307">
        <v>0</v>
      </c>
      <c r="D813" s="307">
        <v>0</v>
      </c>
      <c r="E813" s="308" t="str">
        <f t="shared" si="63"/>
        <v/>
      </c>
      <c r="F813" s="274" t="str">
        <f t="shared" si="64"/>
        <v>否</v>
      </c>
      <c r="G813" s="148" t="str">
        <f t="shared" si="65"/>
        <v>项</v>
      </c>
    </row>
    <row r="814" ht="36" hidden="1" customHeight="1" spans="1:7">
      <c r="A814" s="436" t="s">
        <v>1508</v>
      </c>
      <c r="B814" s="305" t="s">
        <v>1509</v>
      </c>
      <c r="C814" s="307">
        <v>0</v>
      </c>
      <c r="D814" s="307">
        <v>0</v>
      </c>
      <c r="E814" s="308" t="str">
        <f t="shared" si="63"/>
        <v/>
      </c>
      <c r="F814" s="274" t="str">
        <f t="shared" si="64"/>
        <v>否</v>
      </c>
      <c r="G814" s="148" t="str">
        <f t="shared" si="65"/>
        <v>项</v>
      </c>
    </row>
    <row r="815" ht="36" hidden="1" customHeight="1" spans="1:7">
      <c r="A815" s="436" t="s">
        <v>1510</v>
      </c>
      <c r="B815" s="305" t="s">
        <v>1511</v>
      </c>
      <c r="C815" s="307">
        <v>0</v>
      </c>
      <c r="D815" s="307">
        <v>0</v>
      </c>
      <c r="E815" s="308" t="str">
        <f t="shared" si="63"/>
        <v/>
      </c>
      <c r="F815" s="274" t="str">
        <f t="shared" si="64"/>
        <v>否</v>
      </c>
      <c r="G815" s="148" t="str">
        <f t="shared" si="65"/>
        <v>项</v>
      </c>
    </row>
    <row r="816" ht="37" customHeight="1" spans="1:7">
      <c r="A816" s="436" t="s">
        <v>1512</v>
      </c>
      <c r="B816" s="305" t="s">
        <v>240</v>
      </c>
      <c r="C816" s="307"/>
      <c r="D816" s="307"/>
      <c r="E816" s="311" t="str">
        <f>IF(C816&lt;&gt;0,D816/C816-1,"")</f>
        <v/>
      </c>
      <c r="F816" s="274" t="str">
        <f t="shared" si="64"/>
        <v>否</v>
      </c>
      <c r="G816" s="148" t="str">
        <f t="shared" si="65"/>
        <v>项</v>
      </c>
    </row>
    <row r="817" ht="36" hidden="1" customHeight="1" spans="1:7">
      <c r="A817" s="436" t="s">
        <v>1513</v>
      </c>
      <c r="B817" s="305" t="s">
        <v>1514</v>
      </c>
      <c r="C817" s="307">
        <v>0</v>
      </c>
      <c r="D817" s="307">
        <v>0</v>
      </c>
      <c r="E817" s="308" t="str">
        <f t="shared" si="63"/>
        <v/>
      </c>
      <c r="F817" s="274" t="str">
        <f t="shared" si="64"/>
        <v>否</v>
      </c>
      <c r="G817" s="148" t="str">
        <f t="shared" si="65"/>
        <v>项</v>
      </c>
    </row>
    <row r="818" ht="36" hidden="1" customHeight="1" spans="1:7">
      <c r="A818" s="436" t="s">
        <v>1515</v>
      </c>
      <c r="B818" s="305" t="s">
        <v>157</v>
      </c>
      <c r="C818" s="307">
        <v>0</v>
      </c>
      <c r="D818" s="307">
        <v>0</v>
      </c>
      <c r="E818" s="308" t="str">
        <f t="shared" si="63"/>
        <v/>
      </c>
      <c r="F818" s="274" t="str">
        <f t="shared" si="64"/>
        <v>否</v>
      </c>
      <c r="G818" s="148" t="str">
        <f t="shared" si="65"/>
        <v>项</v>
      </c>
    </row>
    <row r="819" ht="36" hidden="1" customHeight="1" spans="1:7">
      <c r="A819" s="436" t="s">
        <v>1516</v>
      </c>
      <c r="B819" s="305" t="s">
        <v>1517</v>
      </c>
      <c r="C819" s="307">
        <v>0</v>
      </c>
      <c r="D819" s="307">
        <v>0</v>
      </c>
      <c r="E819" s="308" t="str">
        <f t="shared" si="63"/>
        <v/>
      </c>
      <c r="F819" s="274" t="str">
        <f t="shared" si="64"/>
        <v>否</v>
      </c>
      <c r="G819" s="148" t="str">
        <f t="shared" si="65"/>
        <v>项</v>
      </c>
    </row>
    <row r="820" ht="37" customHeight="1" spans="1:7">
      <c r="A820" s="435" t="s">
        <v>1518</v>
      </c>
      <c r="B820" s="301" t="s">
        <v>1519</v>
      </c>
      <c r="C820" s="310"/>
      <c r="D820" s="310">
        <f>SUBTOTAL(9,D821)</f>
        <v>200</v>
      </c>
      <c r="E820" s="311" t="str">
        <f t="shared" ref="E820:E830" si="66">IF(C820&lt;&gt;0,D820/C820-1,"")</f>
        <v/>
      </c>
      <c r="F820" s="274" t="str">
        <f t="shared" si="64"/>
        <v>是</v>
      </c>
      <c r="G820" s="148" t="str">
        <f t="shared" si="65"/>
        <v>款</v>
      </c>
    </row>
    <row r="821" ht="37" customHeight="1" spans="1:7">
      <c r="A821" s="443" t="s">
        <v>1520</v>
      </c>
      <c r="B821" s="443" t="s">
        <v>1521</v>
      </c>
      <c r="C821" s="307"/>
      <c r="D821" s="307">
        <v>200</v>
      </c>
      <c r="E821" s="311" t="str">
        <f t="shared" si="66"/>
        <v/>
      </c>
      <c r="F821" s="274" t="str">
        <f t="shared" si="64"/>
        <v>是</v>
      </c>
      <c r="G821" s="148" t="str">
        <f t="shared" si="65"/>
        <v>项</v>
      </c>
    </row>
    <row r="822" ht="37" customHeight="1" spans="1:7">
      <c r="A822" s="444" t="s">
        <v>1522</v>
      </c>
      <c r="B822" s="445" t="s">
        <v>519</v>
      </c>
      <c r="C822" s="448"/>
      <c r="D822" s="448"/>
      <c r="E822" s="311" t="str">
        <f t="shared" si="66"/>
        <v/>
      </c>
      <c r="F822" s="274" t="str">
        <f t="shared" si="64"/>
        <v>否</v>
      </c>
      <c r="G822" s="148" t="str">
        <f t="shared" si="65"/>
        <v>项</v>
      </c>
    </row>
    <row r="823" ht="37" customHeight="1" spans="1:7">
      <c r="A823" s="435" t="s">
        <v>89</v>
      </c>
      <c r="B823" s="301" t="s">
        <v>90</v>
      </c>
      <c r="C823" s="310">
        <f>C824+C835+C837+C840+C842+C844</f>
        <v>28950</v>
      </c>
      <c r="D823" s="310">
        <f>D824+D835+D837+D840+D842+D844</f>
        <v>27138</v>
      </c>
      <c r="E823" s="311">
        <f t="shared" si="66"/>
        <v>-0.063</v>
      </c>
      <c r="F823" s="274" t="str">
        <f t="shared" si="64"/>
        <v>是</v>
      </c>
      <c r="G823" s="148" t="str">
        <f t="shared" si="65"/>
        <v>类</v>
      </c>
    </row>
    <row r="824" ht="37" customHeight="1" spans="1:7">
      <c r="A824" s="435" t="s">
        <v>1523</v>
      </c>
      <c r="B824" s="301" t="s">
        <v>1524</v>
      </c>
      <c r="C824" s="310">
        <f>SUBTOTAL(9,C825:C834)</f>
        <v>5540</v>
      </c>
      <c r="D824" s="310">
        <f>SUBTOTAL(9,D825:D834)</f>
        <v>5135</v>
      </c>
      <c r="E824" s="311">
        <f t="shared" si="66"/>
        <v>-0.073</v>
      </c>
      <c r="F824" s="274" t="str">
        <f t="shared" si="64"/>
        <v>是</v>
      </c>
      <c r="G824" s="148" t="str">
        <f t="shared" si="65"/>
        <v>款</v>
      </c>
    </row>
    <row r="825" ht="30" customHeight="1" spans="1:7">
      <c r="A825" s="436" t="s">
        <v>1525</v>
      </c>
      <c r="B825" s="305" t="s">
        <v>139</v>
      </c>
      <c r="C825" s="307">
        <v>2808</v>
      </c>
      <c r="D825" s="307">
        <v>3044</v>
      </c>
      <c r="E825" s="311">
        <f t="shared" si="66"/>
        <v>0.084</v>
      </c>
      <c r="F825" s="274" t="str">
        <f t="shared" si="64"/>
        <v>是</v>
      </c>
      <c r="G825" s="148" t="str">
        <f t="shared" si="65"/>
        <v>项</v>
      </c>
    </row>
    <row r="826" ht="29" customHeight="1" spans="1:7">
      <c r="A826" s="436" t="s">
        <v>1526</v>
      </c>
      <c r="B826" s="305" t="s">
        <v>141</v>
      </c>
      <c r="C826" s="307">
        <v>60</v>
      </c>
      <c r="D826" s="307">
        <v>0</v>
      </c>
      <c r="E826" s="311">
        <f t="shared" si="66"/>
        <v>-1</v>
      </c>
      <c r="F826" s="274" t="str">
        <f t="shared" si="64"/>
        <v>是</v>
      </c>
      <c r="G826" s="148" t="str">
        <f t="shared" si="65"/>
        <v>项</v>
      </c>
    </row>
    <row r="827" ht="37" customHeight="1" spans="1:7">
      <c r="A827" s="436" t="s">
        <v>1527</v>
      </c>
      <c r="B827" s="305" t="s">
        <v>143</v>
      </c>
      <c r="C827" s="307"/>
      <c r="D827" s="307"/>
      <c r="E827" s="311" t="str">
        <f t="shared" si="66"/>
        <v/>
      </c>
      <c r="F827" s="274" t="str">
        <f t="shared" si="64"/>
        <v>否</v>
      </c>
      <c r="G827" s="148" t="str">
        <f t="shared" si="65"/>
        <v>项</v>
      </c>
    </row>
    <row r="828" ht="37" customHeight="1" spans="1:7">
      <c r="A828" s="436" t="s">
        <v>1528</v>
      </c>
      <c r="B828" s="305" t="s">
        <v>1529</v>
      </c>
      <c r="C828" s="307"/>
      <c r="D828" s="307"/>
      <c r="E828" s="311" t="str">
        <f t="shared" si="66"/>
        <v/>
      </c>
      <c r="F828" s="274" t="str">
        <f t="shared" si="64"/>
        <v>否</v>
      </c>
      <c r="G828" s="148" t="str">
        <f t="shared" si="65"/>
        <v>项</v>
      </c>
    </row>
    <row r="829" ht="37" customHeight="1" spans="1:7">
      <c r="A829" s="436" t="s">
        <v>1530</v>
      </c>
      <c r="B829" s="305" t="s">
        <v>1531</v>
      </c>
      <c r="C829" s="307"/>
      <c r="D829" s="307"/>
      <c r="E829" s="311" t="str">
        <f t="shared" si="66"/>
        <v/>
      </c>
      <c r="F829" s="274" t="str">
        <f t="shared" si="64"/>
        <v>否</v>
      </c>
      <c r="G829" s="148" t="str">
        <f t="shared" si="65"/>
        <v>项</v>
      </c>
    </row>
    <row r="830" ht="37" customHeight="1" spans="1:7">
      <c r="A830" s="436" t="s">
        <v>1532</v>
      </c>
      <c r="B830" s="305" t="s">
        <v>1533</v>
      </c>
      <c r="C830" s="307"/>
      <c r="D830" s="307"/>
      <c r="E830" s="311" t="str">
        <f t="shared" si="66"/>
        <v/>
      </c>
      <c r="F830" s="274" t="str">
        <f t="shared" si="64"/>
        <v>否</v>
      </c>
      <c r="G830" s="148" t="str">
        <f t="shared" si="65"/>
        <v>项</v>
      </c>
    </row>
    <row r="831" ht="36" hidden="1" customHeight="1" spans="1:7">
      <c r="A831" s="436" t="s">
        <v>1534</v>
      </c>
      <c r="B831" s="305" t="s">
        <v>1535</v>
      </c>
      <c r="C831" s="307">
        <v>0</v>
      </c>
      <c r="D831" s="307">
        <v>0</v>
      </c>
      <c r="E831" s="308" t="str">
        <f t="shared" si="63"/>
        <v/>
      </c>
      <c r="F831" s="274" t="str">
        <f t="shared" si="64"/>
        <v>否</v>
      </c>
      <c r="G831" s="148" t="str">
        <f t="shared" si="65"/>
        <v>项</v>
      </c>
    </row>
    <row r="832" ht="37" customHeight="1" spans="1:7">
      <c r="A832" s="436" t="s">
        <v>1536</v>
      </c>
      <c r="B832" s="305" t="s">
        <v>1537</v>
      </c>
      <c r="C832" s="307"/>
      <c r="D832" s="307"/>
      <c r="E832" s="311" t="str">
        <f t="shared" ref="E832:E859" si="67">IF(C832&lt;&gt;0,D832/C832-1,"")</f>
        <v/>
      </c>
      <c r="F832" s="274" t="str">
        <f t="shared" si="64"/>
        <v>否</v>
      </c>
      <c r="G832" s="148" t="str">
        <f t="shared" si="65"/>
        <v>项</v>
      </c>
    </row>
    <row r="833" ht="37" customHeight="1" spans="1:7">
      <c r="A833" s="436" t="s">
        <v>1538</v>
      </c>
      <c r="B833" s="305" t="s">
        <v>1539</v>
      </c>
      <c r="C833" s="307"/>
      <c r="D833" s="307"/>
      <c r="E833" s="311" t="str">
        <f t="shared" si="67"/>
        <v/>
      </c>
      <c r="F833" s="274" t="str">
        <f t="shared" si="64"/>
        <v>否</v>
      </c>
      <c r="G833" s="148" t="str">
        <f t="shared" si="65"/>
        <v>项</v>
      </c>
    </row>
    <row r="834" ht="37" customHeight="1" spans="1:7">
      <c r="A834" s="436" t="s">
        <v>1540</v>
      </c>
      <c r="B834" s="305" t="s">
        <v>1541</v>
      </c>
      <c r="C834" s="307">
        <v>2672</v>
      </c>
      <c r="D834" s="307">
        <v>2091</v>
      </c>
      <c r="E834" s="311">
        <f t="shared" si="67"/>
        <v>-0.217</v>
      </c>
      <c r="F834" s="274" t="str">
        <f t="shared" si="64"/>
        <v>是</v>
      </c>
      <c r="G834" s="148" t="str">
        <f t="shared" si="65"/>
        <v>项</v>
      </c>
    </row>
    <row r="835" ht="37" customHeight="1" spans="1:7">
      <c r="A835" s="435" t="s">
        <v>1542</v>
      </c>
      <c r="B835" s="301" t="s">
        <v>1543</v>
      </c>
      <c r="C835" s="310">
        <f>SUBTOTAL(9,C836)</f>
        <v>76</v>
      </c>
      <c r="D835" s="310">
        <f>SUBTOTAL(9,D836)</f>
        <v>77</v>
      </c>
      <c r="E835" s="311">
        <f t="shared" si="67"/>
        <v>0.013</v>
      </c>
      <c r="F835" s="274" t="str">
        <f t="shared" si="64"/>
        <v>是</v>
      </c>
      <c r="G835" s="148" t="str">
        <f t="shared" si="65"/>
        <v>款</v>
      </c>
    </row>
    <row r="836" ht="37" customHeight="1" spans="1:7">
      <c r="A836" s="436">
        <v>2120201</v>
      </c>
      <c r="B836" s="446" t="s">
        <v>1544</v>
      </c>
      <c r="C836" s="307">
        <v>76</v>
      </c>
      <c r="D836" s="307">
        <v>77</v>
      </c>
      <c r="E836" s="311">
        <f t="shared" si="67"/>
        <v>0.013</v>
      </c>
      <c r="F836" s="274" t="str">
        <f t="shared" ref="F836:F899" si="68">IF(LEN(A836)=3,"是",IF(B836&lt;&gt;"",IF(SUM(C836:D836)&lt;&gt;0,"是","否"),"是"))</f>
        <v>是</v>
      </c>
      <c r="G836" s="148" t="str">
        <f t="shared" ref="G836:G899" si="69">IF(LEN(A836)=3,"类",IF(LEN(A836)=5,"款","项"))</f>
        <v>项</v>
      </c>
    </row>
    <row r="837" ht="17" customHeight="1" spans="1:7">
      <c r="A837" s="435" t="s">
        <v>1545</v>
      </c>
      <c r="B837" s="301" t="s">
        <v>1546</v>
      </c>
      <c r="C837" s="310">
        <f>SUM(C838:C839)</f>
        <v>8815</v>
      </c>
      <c r="D837" s="310">
        <f>SUM(D838:D839)</f>
        <v>14148</v>
      </c>
      <c r="E837" s="311">
        <f t="shared" si="67"/>
        <v>0.605</v>
      </c>
      <c r="F837" s="274" t="str">
        <f t="shared" si="68"/>
        <v>是</v>
      </c>
      <c r="G837" s="148" t="str">
        <f t="shared" si="69"/>
        <v>款</v>
      </c>
    </row>
    <row r="838" ht="28" customHeight="1" spans="1:7">
      <c r="A838" s="436" t="s">
        <v>1547</v>
      </c>
      <c r="B838" s="305" t="s">
        <v>1548</v>
      </c>
      <c r="C838" s="307">
        <v>6831</v>
      </c>
      <c r="D838" s="307">
        <v>10275</v>
      </c>
      <c r="E838" s="311">
        <f t="shared" si="67"/>
        <v>0.504</v>
      </c>
      <c r="F838" s="274" t="str">
        <f t="shared" si="68"/>
        <v>是</v>
      </c>
      <c r="G838" s="148" t="str">
        <f t="shared" si="69"/>
        <v>项</v>
      </c>
    </row>
    <row r="839" ht="28" customHeight="1" spans="1:7">
      <c r="A839" s="436" t="s">
        <v>1549</v>
      </c>
      <c r="B839" s="305" t="s">
        <v>1550</v>
      </c>
      <c r="C839" s="307">
        <v>1984</v>
      </c>
      <c r="D839" s="307">
        <v>3873</v>
      </c>
      <c r="E839" s="311">
        <f t="shared" si="67"/>
        <v>0.952</v>
      </c>
      <c r="F839" s="274" t="str">
        <f t="shared" si="68"/>
        <v>是</v>
      </c>
      <c r="G839" s="148" t="str">
        <f t="shared" si="69"/>
        <v>项</v>
      </c>
    </row>
    <row r="840" ht="37" customHeight="1" spans="1:7">
      <c r="A840" s="435" t="s">
        <v>1551</v>
      </c>
      <c r="B840" s="301" t="s">
        <v>1552</v>
      </c>
      <c r="C840" s="310">
        <f>SUBTOTAL(9,C841)</f>
        <v>3039</v>
      </c>
      <c r="D840" s="310">
        <f>SUBTOTAL(9,D841)</f>
        <v>2931</v>
      </c>
      <c r="E840" s="311">
        <f t="shared" si="67"/>
        <v>-0.036</v>
      </c>
      <c r="F840" s="274" t="str">
        <f t="shared" si="68"/>
        <v>是</v>
      </c>
      <c r="G840" s="148" t="str">
        <f t="shared" si="69"/>
        <v>款</v>
      </c>
    </row>
    <row r="841" ht="37" customHeight="1" spans="1:7">
      <c r="A841" s="436">
        <v>2120501</v>
      </c>
      <c r="B841" s="446" t="s">
        <v>1553</v>
      </c>
      <c r="C841" s="307">
        <v>3039</v>
      </c>
      <c r="D841" s="307">
        <v>2931</v>
      </c>
      <c r="E841" s="311">
        <f t="shared" si="67"/>
        <v>-0.036</v>
      </c>
      <c r="F841" s="274" t="str">
        <f t="shared" si="68"/>
        <v>是</v>
      </c>
      <c r="G841" s="148" t="str">
        <f t="shared" si="69"/>
        <v>项</v>
      </c>
    </row>
    <row r="842" ht="37" customHeight="1" spans="1:7">
      <c r="A842" s="435" t="s">
        <v>1554</v>
      </c>
      <c r="B842" s="301" t="s">
        <v>1555</v>
      </c>
      <c r="C842" s="310">
        <f>SUBTOTAL(9,C843)</f>
        <v>161</v>
      </c>
      <c r="D842" s="310">
        <f>SUBTOTAL(9,D843)</f>
        <v>141</v>
      </c>
      <c r="E842" s="311">
        <f t="shared" si="67"/>
        <v>-0.124</v>
      </c>
      <c r="F842" s="274" t="str">
        <f t="shared" si="68"/>
        <v>是</v>
      </c>
      <c r="G842" s="148" t="str">
        <f t="shared" si="69"/>
        <v>款</v>
      </c>
    </row>
    <row r="843" ht="37" customHeight="1" spans="1:7">
      <c r="A843" s="436">
        <v>2120601</v>
      </c>
      <c r="B843" s="446" t="s">
        <v>1556</v>
      </c>
      <c r="C843" s="307">
        <v>161</v>
      </c>
      <c r="D843" s="307">
        <v>141</v>
      </c>
      <c r="E843" s="311">
        <f t="shared" si="67"/>
        <v>-0.124</v>
      </c>
      <c r="F843" s="274" t="str">
        <f t="shared" si="68"/>
        <v>是</v>
      </c>
      <c r="G843" s="148" t="str">
        <f t="shared" si="69"/>
        <v>项</v>
      </c>
    </row>
    <row r="844" ht="37" customHeight="1" spans="1:7">
      <c r="A844" s="435" t="s">
        <v>1557</v>
      </c>
      <c r="B844" s="301" t="s">
        <v>1558</v>
      </c>
      <c r="C844" s="310">
        <f>SUBTOTAL(9,C845)</f>
        <v>11319</v>
      </c>
      <c r="D844" s="310">
        <f>SUBTOTAL(9,D845)</f>
        <v>4706</v>
      </c>
      <c r="E844" s="311">
        <f t="shared" si="67"/>
        <v>-0.584</v>
      </c>
      <c r="F844" s="274" t="str">
        <f t="shared" si="68"/>
        <v>是</v>
      </c>
      <c r="G844" s="148" t="str">
        <f t="shared" si="69"/>
        <v>款</v>
      </c>
    </row>
    <row r="845" ht="37" customHeight="1" spans="1:7">
      <c r="A845" s="436">
        <v>2129999</v>
      </c>
      <c r="B845" s="446" t="s">
        <v>1559</v>
      </c>
      <c r="C845" s="307">
        <v>11319</v>
      </c>
      <c r="D845" s="307">
        <v>4706</v>
      </c>
      <c r="E845" s="311">
        <f t="shared" si="67"/>
        <v>-0.584</v>
      </c>
      <c r="F845" s="274" t="str">
        <f t="shared" si="68"/>
        <v>是</v>
      </c>
      <c r="G845" s="148" t="str">
        <f t="shared" si="69"/>
        <v>项</v>
      </c>
    </row>
    <row r="846" ht="37" customHeight="1" spans="1:7">
      <c r="A846" s="439" t="s">
        <v>1560</v>
      </c>
      <c r="B846" s="445" t="s">
        <v>519</v>
      </c>
      <c r="C846" s="441"/>
      <c r="D846" s="441"/>
      <c r="E846" s="311" t="str">
        <f t="shared" si="67"/>
        <v/>
      </c>
      <c r="F846" s="274" t="str">
        <f t="shared" si="68"/>
        <v>否</v>
      </c>
      <c r="G846" s="148" t="str">
        <f t="shared" si="69"/>
        <v>项</v>
      </c>
    </row>
    <row r="847" ht="37" customHeight="1" spans="1:7">
      <c r="A847" s="435" t="s">
        <v>91</v>
      </c>
      <c r="B847" s="301" t="s">
        <v>92</v>
      </c>
      <c r="C847" s="310">
        <f>C848+C874+C899+C927+C938+C945+C955</f>
        <v>47078</v>
      </c>
      <c r="D847" s="310">
        <f>D848+D874+D899+D927+D938+D945+D955</f>
        <v>37162</v>
      </c>
      <c r="E847" s="311">
        <f t="shared" si="67"/>
        <v>-0.211</v>
      </c>
      <c r="F847" s="274" t="str">
        <f t="shared" si="68"/>
        <v>是</v>
      </c>
      <c r="G847" s="148" t="str">
        <f t="shared" si="69"/>
        <v>类</v>
      </c>
    </row>
    <row r="848" ht="37" customHeight="1" spans="1:7">
      <c r="A848" s="435" t="s">
        <v>1561</v>
      </c>
      <c r="B848" s="301" t="s">
        <v>1562</v>
      </c>
      <c r="C848" s="310">
        <f>SUBTOTAL(9,C849:C873)</f>
        <v>22545</v>
      </c>
      <c r="D848" s="310">
        <f>SUBTOTAL(9,D849:D873)</f>
        <v>13775</v>
      </c>
      <c r="E848" s="311">
        <f t="shared" si="67"/>
        <v>-0.389</v>
      </c>
      <c r="F848" s="274" t="str">
        <f t="shared" si="68"/>
        <v>是</v>
      </c>
      <c r="G848" s="148" t="str">
        <f t="shared" si="69"/>
        <v>款</v>
      </c>
    </row>
    <row r="849" ht="37" customHeight="1" spans="1:7">
      <c r="A849" s="436" t="s">
        <v>1563</v>
      </c>
      <c r="B849" s="305" t="s">
        <v>139</v>
      </c>
      <c r="C849" s="307">
        <v>658</v>
      </c>
      <c r="D849" s="307">
        <v>612</v>
      </c>
      <c r="E849" s="311">
        <f t="shared" si="67"/>
        <v>-0.07</v>
      </c>
      <c r="F849" s="274" t="str">
        <f t="shared" si="68"/>
        <v>是</v>
      </c>
      <c r="G849" s="148" t="str">
        <f t="shared" si="69"/>
        <v>项</v>
      </c>
    </row>
    <row r="850" ht="37" customHeight="1" spans="1:7">
      <c r="A850" s="436" t="s">
        <v>1564</v>
      </c>
      <c r="B850" s="305" t="s">
        <v>141</v>
      </c>
      <c r="C850" s="307">
        <v>123</v>
      </c>
      <c r="D850" s="307">
        <v>29</v>
      </c>
      <c r="E850" s="311">
        <f t="shared" si="67"/>
        <v>-0.764</v>
      </c>
      <c r="F850" s="274" t="str">
        <f t="shared" si="68"/>
        <v>是</v>
      </c>
      <c r="G850" s="148" t="str">
        <f t="shared" si="69"/>
        <v>项</v>
      </c>
    </row>
    <row r="851" ht="37" customHeight="1" spans="1:7">
      <c r="A851" s="436" t="s">
        <v>1565</v>
      </c>
      <c r="B851" s="305" t="s">
        <v>143</v>
      </c>
      <c r="C851" s="307"/>
      <c r="D851" s="307"/>
      <c r="E851" s="311" t="str">
        <f t="shared" si="67"/>
        <v/>
      </c>
      <c r="F851" s="274" t="str">
        <f t="shared" si="68"/>
        <v>否</v>
      </c>
      <c r="G851" s="148" t="str">
        <f t="shared" si="69"/>
        <v>项</v>
      </c>
    </row>
    <row r="852" ht="37" customHeight="1" spans="1:7">
      <c r="A852" s="436" t="s">
        <v>1566</v>
      </c>
      <c r="B852" s="305" t="s">
        <v>157</v>
      </c>
      <c r="C852" s="307">
        <v>6115</v>
      </c>
      <c r="D852" s="307">
        <v>6275</v>
      </c>
      <c r="E852" s="311">
        <f t="shared" si="67"/>
        <v>0.026</v>
      </c>
      <c r="F852" s="274" t="str">
        <f t="shared" si="68"/>
        <v>是</v>
      </c>
      <c r="G852" s="148" t="str">
        <f t="shared" si="69"/>
        <v>项</v>
      </c>
    </row>
    <row r="853" ht="37" customHeight="1" spans="1:7">
      <c r="A853" s="436" t="s">
        <v>1567</v>
      </c>
      <c r="B853" s="305" t="s">
        <v>1568</v>
      </c>
      <c r="C853" s="307">
        <v>12009</v>
      </c>
      <c r="D853" s="307">
        <v>5776</v>
      </c>
      <c r="E853" s="311">
        <f t="shared" si="67"/>
        <v>-0.519</v>
      </c>
      <c r="F853" s="274" t="str">
        <f t="shared" si="68"/>
        <v>是</v>
      </c>
      <c r="G853" s="148" t="str">
        <f t="shared" si="69"/>
        <v>项</v>
      </c>
    </row>
    <row r="854" ht="37" customHeight="1" spans="1:7">
      <c r="A854" s="436" t="s">
        <v>1569</v>
      </c>
      <c r="B854" s="305" t="s">
        <v>1570</v>
      </c>
      <c r="C854" s="307"/>
      <c r="D854" s="307"/>
      <c r="E854" s="311" t="str">
        <f t="shared" si="67"/>
        <v/>
      </c>
      <c r="F854" s="274" t="str">
        <f t="shared" si="68"/>
        <v>否</v>
      </c>
      <c r="G854" s="148" t="str">
        <f t="shared" si="69"/>
        <v>项</v>
      </c>
    </row>
    <row r="855" ht="37" customHeight="1" spans="1:7">
      <c r="A855" s="436" t="s">
        <v>1571</v>
      </c>
      <c r="B855" s="305" t="s">
        <v>1572</v>
      </c>
      <c r="C855" s="307">
        <v>30</v>
      </c>
      <c r="D855" s="307">
        <v>132</v>
      </c>
      <c r="E855" s="311">
        <f t="shared" si="67"/>
        <v>3.4</v>
      </c>
      <c r="F855" s="274" t="str">
        <f t="shared" si="68"/>
        <v>是</v>
      </c>
      <c r="G855" s="148" t="str">
        <f t="shared" si="69"/>
        <v>项</v>
      </c>
    </row>
    <row r="856" ht="37" customHeight="1" spans="1:7">
      <c r="A856" s="436" t="s">
        <v>1573</v>
      </c>
      <c r="B856" s="305" t="s">
        <v>1574</v>
      </c>
      <c r="C856" s="307">
        <v>30</v>
      </c>
      <c r="D856" s="307">
        <v>30</v>
      </c>
      <c r="E856" s="311">
        <f t="shared" si="67"/>
        <v>0</v>
      </c>
      <c r="F856" s="274" t="str">
        <f t="shared" si="68"/>
        <v>是</v>
      </c>
      <c r="G856" s="148" t="str">
        <f t="shared" si="69"/>
        <v>项</v>
      </c>
    </row>
    <row r="857" ht="37" customHeight="1" spans="1:7">
      <c r="A857" s="436" t="s">
        <v>1575</v>
      </c>
      <c r="B857" s="305" t="s">
        <v>1576</v>
      </c>
      <c r="C857" s="307"/>
      <c r="D857" s="307">
        <v>28</v>
      </c>
      <c r="E857" s="311" t="str">
        <f t="shared" si="67"/>
        <v/>
      </c>
      <c r="F857" s="274" t="str">
        <f t="shared" si="68"/>
        <v>是</v>
      </c>
      <c r="G857" s="148" t="str">
        <f t="shared" si="69"/>
        <v>项</v>
      </c>
    </row>
    <row r="858" ht="37" customHeight="1" spans="1:7">
      <c r="A858" s="436" t="s">
        <v>1577</v>
      </c>
      <c r="B858" s="305" t="s">
        <v>1578</v>
      </c>
      <c r="C858" s="307"/>
      <c r="D858" s="307"/>
      <c r="E858" s="311" t="str">
        <f t="shared" si="67"/>
        <v/>
      </c>
      <c r="F858" s="274" t="str">
        <f t="shared" si="68"/>
        <v>否</v>
      </c>
      <c r="G858" s="148" t="str">
        <f t="shared" si="69"/>
        <v>项</v>
      </c>
    </row>
    <row r="859" ht="37" customHeight="1" spans="1:7">
      <c r="A859" s="436" t="s">
        <v>1579</v>
      </c>
      <c r="B859" s="305" t="s">
        <v>1580</v>
      </c>
      <c r="C859" s="307"/>
      <c r="D859" s="307">
        <v>3</v>
      </c>
      <c r="E859" s="311" t="str">
        <f t="shared" si="67"/>
        <v/>
      </c>
      <c r="F859" s="274" t="str">
        <f t="shared" si="68"/>
        <v>是</v>
      </c>
      <c r="G859" s="148" t="str">
        <f t="shared" si="69"/>
        <v>项</v>
      </c>
    </row>
    <row r="860" ht="36" hidden="1" customHeight="1" spans="1:7">
      <c r="A860" s="436" t="s">
        <v>1581</v>
      </c>
      <c r="B860" s="305" t="s">
        <v>1582</v>
      </c>
      <c r="C860" s="307">
        <v>0</v>
      </c>
      <c r="D860" s="307">
        <v>0</v>
      </c>
      <c r="E860" s="308" t="str">
        <f>IF(C860&gt;0,D860/C860-1,IF(C860&lt;0,-(D860/C860-1),""))</f>
        <v/>
      </c>
      <c r="F860" s="274" t="str">
        <f t="shared" si="68"/>
        <v>否</v>
      </c>
      <c r="G860" s="148" t="str">
        <f t="shared" si="69"/>
        <v>项</v>
      </c>
    </row>
    <row r="861" ht="36" hidden="1" customHeight="1" spans="1:7">
      <c r="A861" s="436" t="s">
        <v>1583</v>
      </c>
      <c r="B861" s="305" t="s">
        <v>1584</v>
      </c>
      <c r="C861" s="307">
        <v>0</v>
      </c>
      <c r="D861" s="307">
        <v>0</v>
      </c>
      <c r="E861" s="308" t="str">
        <f>IF(C861&gt;0,D861/C861-1,IF(C861&lt;0,-(D861/C861-1),""))</f>
        <v/>
      </c>
      <c r="F861" s="274" t="str">
        <f t="shared" si="68"/>
        <v>否</v>
      </c>
      <c r="G861" s="148" t="str">
        <f t="shared" si="69"/>
        <v>项</v>
      </c>
    </row>
    <row r="862" ht="36" hidden="1" customHeight="1" spans="1:7">
      <c r="A862" s="436" t="s">
        <v>1585</v>
      </c>
      <c r="B862" s="305" t="s">
        <v>1586</v>
      </c>
      <c r="C862" s="307">
        <v>0</v>
      </c>
      <c r="D862" s="307">
        <v>0</v>
      </c>
      <c r="E862" s="308" t="str">
        <f>IF(C862&gt;0,D862/C862-1,IF(C862&lt;0,-(D862/C862-1),""))</f>
        <v/>
      </c>
      <c r="F862" s="274" t="str">
        <f t="shared" si="68"/>
        <v>否</v>
      </c>
      <c r="G862" s="148" t="str">
        <f t="shared" si="69"/>
        <v>项</v>
      </c>
    </row>
    <row r="863" ht="36" hidden="1" customHeight="1" spans="1:7">
      <c r="A863" s="436" t="s">
        <v>1587</v>
      </c>
      <c r="B863" s="305" t="s">
        <v>1588</v>
      </c>
      <c r="C863" s="307">
        <v>0</v>
      </c>
      <c r="D863" s="307">
        <v>0</v>
      </c>
      <c r="E863" s="308" t="str">
        <f>IF(C863&gt;0,D863/C863-1,IF(C863&lt;0,-(D863/C863-1),""))</f>
        <v/>
      </c>
      <c r="F863" s="274" t="str">
        <f t="shared" si="68"/>
        <v>否</v>
      </c>
      <c r="G863" s="148" t="str">
        <f t="shared" si="69"/>
        <v>项</v>
      </c>
    </row>
    <row r="864" ht="37" customHeight="1" spans="1:7">
      <c r="A864" s="436" t="s">
        <v>1589</v>
      </c>
      <c r="B864" s="305" t="s">
        <v>1590</v>
      </c>
      <c r="C864" s="307"/>
      <c r="D864" s="307"/>
      <c r="E864" s="311" t="str">
        <f t="shared" ref="E864:E869" si="70">IF(C864&lt;&gt;0,D864/C864-1,"")</f>
        <v/>
      </c>
      <c r="F864" s="274" t="str">
        <f t="shared" si="68"/>
        <v>否</v>
      </c>
      <c r="G864" s="148" t="str">
        <f t="shared" si="69"/>
        <v>项</v>
      </c>
    </row>
    <row r="865" ht="37" customHeight="1" spans="1:7">
      <c r="A865" s="436" t="s">
        <v>1591</v>
      </c>
      <c r="B865" s="305" t="s">
        <v>1592</v>
      </c>
      <c r="C865" s="307"/>
      <c r="D865" s="307">
        <v>100</v>
      </c>
      <c r="E865" s="311" t="str">
        <f t="shared" si="70"/>
        <v/>
      </c>
      <c r="F865" s="274" t="str">
        <f t="shared" si="68"/>
        <v>是</v>
      </c>
      <c r="G865" s="148" t="str">
        <f t="shared" si="69"/>
        <v>项</v>
      </c>
    </row>
    <row r="866" ht="37" customHeight="1" spans="1:7">
      <c r="A866" s="436" t="s">
        <v>1593</v>
      </c>
      <c r="B866" s="305" t="s">
        <v>1594</v>
      </c>
      <c r="C866" s="307"/>
      <c r="D866" s="307"/>
      <c r="E866" s="311" t="str">
        <f t="shared" si="70"/>
        <v/>
      </c>
      <c r="F866" s="274" t="str">
        <f t="shared" si="68"/>
        <v>否</v>
      </c>
      <c r="G866" s="148" t="str">
        <f t="shared" si="69"/>
        <v>项</v>
      </c>
    </row>
    <row r="867" ht="37" customHeight="1" spans="1:7">
      <c r="A867" s="436" t="s">
        <v>1595</v>
      </c>
      <c r="B867" s="305" t="s">
        <v>1596</v>
      </c>
      <c r="C867" s="307">
        <v>1000</v>
      </c>
      <c r="D867" s="307">
        <v>713</v>
      </c>
      <c r="E867" s="311">
        <f t="shared" si="70"/>
        <v>-0.287</v>
      </c>
      <c r="F867" s="274" t="str">
        <f t="shared" si="68"/>
        <v>是</v>
      </c>
      <c r="G867" s="148" t="str">
        <f t="shared" si="69"/>
        <v>项</v>
      </c>
    </row>
    <row r="868" ht="37" customHeight="1" spans="1:7">
      <c r="A868" s="436" t="s">
        <v>1597</v>
      </c>
      <c r="B868" s="305" t="s">
        <v>1598</v>
      </c>
      <c r="C868" s="307"/>
      <c r="D868" s="307"/>
      <c r="E868" s="311" t="str">
        <f t="shared" si="70"/>
        <v/>
      </c>
      <c r="F868" s="274" t="str">
        <f t="shared" si="68"/>
        <v>否</v>
      </c>
      <c r="G868" s="148" t="str">
        <f t="shared" si="69"/>
        <v>项</v>
      </c>
    </row>
    <row r="869" ht="37" customHeight="1" spans="1:7">
      <c r="A869" s="436" t="s">
        <v>1599</v>
      </c>
      <c r="B869" s="305" t="s">
        <v>1600</v>
      </c>
      <c r="C869" s="307">
        <v>2000</v>
      </c>
      <c r="D869" s="307"/>
      <c r="E869" s="311">
        <f t="shared" si="70"/>
        <v>-1</v>
      </c>
      <c r="F869" s="274" t="str">
        <f t="shared" si="68"/>
        <v>是</v>
      </c>
      <c r="G869" s="148" t="str">
        <f t="shared" si="69"/>
        <v>项</v>
      </c>
    </row>
    <row r="870" ht="36" hidden="1" customHeight="1" spans="1:7">
      <c r="A870" s="436" t="s">
        <v>1601</v>
      </c>
      <c r="B870" s="305" t="s">
        <v>1602</v>
      </c>
      <c r="C870" s="307">
        <v>0</v>
      </c>
      <c r="D870" s="307">
        <v>0</v>
      </c>
      <c r="E870" s="308" t="str">
        <f>IF(C870&gt;0,D870/C870-1,IF(C870&lt;0,-(D870/C870-1),""))</f>
        <v/>
      </c>
      <c r="F870" s="274" t="str">
        <f t="shared" si="68"/>
        <v>否</v>
      </c>
      <c r="G870" s="148" t="str">
        <f t="shared" si="69"/>
        <v>项</v>
      </c>
    </row>
    <row r="871" ht="21" customHeight="1" spans="1:7">
      <c r="A871" s="436" t="s">
        <v>1603</v>
      </c>
      <c r="B871" s="305" t="s">
        <v>1604</v>
      </c>
      <c r="C871" s="307">
        <v>75</v>
      </c>
      <c r="D871" s="307">
        <v>4</v>
      </c>
      <c r="E871" s="311">
        <f t="shared" ref="E871:E890" si="71">IF(C871&lt;&gt;0,D871/C871-1,"")</f>
        <v>-0.947</v>
      </c>
      <c r="F871" s="274" t="str">
        <f t="shared" si="68"/>
        <v>是</v>
      </c>
      <c r="G871" s="148" t="str">
        <f t="shared" si="69"/>
        <v>项</v>
      </c>
    </row>
    <row r="872" ht="37" customHeight="1" spans="1:7">
      <c r="A872" s="436" t="s">
        <v>1605</v>
      </c>
      <c r="B872" s="305" t="s">
        <v>1606</v>
      </c>
      <c r="C872" s="307"/>
      <c r="D872" s="307"/>
      <c r="E872" s="311" t="str">
        <f t="shared" si="71"/>
        <v/>
      </c>
      <c r="F872" s="274" t="str">
        <f t="shared" si="68"/>
        <v>否</v>
      </c>
      <c r="G872" s="148" t="str">
        <f t="shared" si="69"/>
        <v>项</v>
      </c>
    </row>
    <row r="873" ht="37" customHeight="1" spans="1:7">
      <c r="A873" s="436" t="s">
        <v>1607</v>
      </c>
      <c r="B873" s="305" t="s">
        <v>1608</v>
      </c>
      <c r="C873" s="307">
        <v>505</v>
      </c>
      <c r="D873" s="307">
        <v>73</v>
      </c>
      <c r="E873" s="311">
        <f t="shared" si="71"/>
        <v>-0.855</v>
      </c>
      <c r="F873" s="274" t="str">
        <f t="shared" si="68"/>
        <v>是</v>
      </c>
      <c r="G873" s="148" t="str">
        <f t="shared" si="69"/>
        <v>项</v>
      </c>
    </row>
    <row r="874" ht="37" customHeight="1" spans="1:7">
      <c r="A874" s="435" t="s">
        <v>1609</v>
      </c>
      <c r="B874" s="301" t="s">
        <v>1610</v>
      </c>
      <c r="C874" s="310">
        <f>SUBTOTAL(9,C875:C898)</f>
        <v>4550</v>
      </c>
      <c r="D874" s="310">
        <f>SUBTOTAL(9,D875:D898)</f>
        <v>2125</v>
      </c>
      <c r="E874" s="311">
        <f t="shared" si="71"/>
        <v>-0.533</v>
      </c>
      <c r="F874" s="274" t="str">
        <f t="shared" si="68"/>
        <v>是</v>
      </c>
      <c r="G874" s="148" t="str">
        <f t="shared" si="69"/>
        <v>款</v>
      </c>
    </row>
    <row r="875" ht="37" customHeight="1" spans="1:7">
      <c r="A875" s="436" t="s">
        <v>1611</v>
      </c>
      <c r="B875" s="305" t="s">
        <v>139</v>
      </c>
      <c r="C875" s="307">
        <v>823</v>
      </c>
      <c r="D875" s="307">
        <v>271</v>
      </c>
      <c r="E875" s="311">
        <f t="shared" si="71"/>
        <v>-0.671</v>
      </c>
      <c r="F875" s="274" t="str">
        <f t="shared" si="68"/>
        <v>是</v>
      </c>
      <c r="G875" s="148" t="str">
        <f t="shared" si="69"/>
        <v>项</v>
      </c>
    </row>
    <row r="876" ht="37" customHeight="1" spans="1:7">
      <c r="A876" s="436" t="s">
        <v>1612</v>
      </c>
      <c r="B876" s="305" t="s">
        <v>141</v>
      </c>
      <c r="C876" s="307"/>
      <c r="D876" s="307"/>
      <c r="E876" s="311" t="str">
        <f t="shared" si="71"/>
        <v/>
      </c>
      <c r="F876" s="274" t="str">
        <f t="shared" si="68"/>
        <v>否</v>
      </c>
      <c r="G876" s="148" t="str">
        <f t="shared" si="69"/>
        <v>项</v>
      </c>
    </row>
    <row r="877" ht="37" customHeight="1" spans="1:7">
      <c r="A877" s="436" t="s">
        <v>1613</v>
      </c>
      <c r="B877" s="305" t="s">
        <v>143</v>
      </c>
      <c r="C877" s="307"/>
      <c r="D877" s="307"/>
      <c r="E877" s="311" t="str">
        <f t="shared" si="71"/>
        <v/>
      </c>
      <c r="F877" s="274" t="str">
        <f t="shared" si="68"/>
        <v>否</v>
      </c>
      <c r="G877" s="148" t="str">
        <f t="shared" si="69"/>
        <v>项</v>
      </c>
    </row>
    <row r="878" ht="37" customHeight="1" spans="1:7">
      <c r="A878" s="436" t="s">
        <v>1614</v>
      </c>
      <c r="B878" s="305" t="s">
        <v>1615</v>
      </c>
      <c r="C878" s="307">
        <v>1583</v>
      </c>
      <c r="D878" s="307">
        <v>1774</v>
      </c>
      <c r="E878" s="311">
        <f t="shared" si="71"/>
        <v>0.121</v>
      </c>
      <c r="F878" s="274" t="str">
        <f t="shared" si="68"/>
        <v>是</v>
      </c>
      <c r="G878" s="148" t="str">
        <f t="shared" si="69"/>
        <v>项</v>
      </c>
    </row>
    <row r="879" ht="37" customHeight="1" spans="1:7">
      <c r="A879" s="436" t="s">
        <v>1616</v>
      </c>
      <c r="B879" s="305" t="s">
        <v>1617</v>
      </c>
      <c r="C879" s="307">
        <v>800</v>
      </c>
      <c r="D879" s="307"/>
      <c r="E879" s="311">
        <f t="shared" si="71"/>
        <v>-1</v>
      </c>
      <c r="F879" s="274" t="str">
        <f t="shared" si="68"/>
        <v>是</v>
      </c>
      <c r="G879" s="148" t="str">
        <f t="shared" si="69"/>
        <v>项</v>
      </c>
    </row>
    <row r="880" ht="37" customHeight="1" spans="1:7">
      <c r="A880" s="436" t="s">
        <v>1618</v>
      </c>
      <c r="B880" s="305" t="s">
        <v>1619</v>
      </c>
      <c r="C880" s="307"/>
      <c r="D880" s="307"/>
      <c r="E880" s="311" t="str">
        <f t="shared" si="71"/>
        <v/>
      </c>
      <c r="F880" s="274" t="str">
        <f t="shared" si="68"/>
        <v>否</v>
      </c>
      <c r="G880" s="148" t="str">
        <f t="shared" si="69"/>
        <v>项</v>
      </c>
    </row>
    <row r="881" ht="37" customHeight="1" spans="1:7">
      <c r="A881" s="436" t="s">
        <v>1620</v>
      </c>
      <c r="B881" s="305" t="s">
        <v>1621</v>
      </c>
      <c r="C881" s="307"/>
      <c r="D881" s="307"/>
      <c r="E881" s="311" t="str">
        <f t="shared" si="71"/>
        <v/>
      </c>
      <c r="F881" s="274" t="str">
        <f t="shared" si="68"/>
        <v>否</v>
      </c>
      <c r="G881" s="148" t="str">
        <f t="shared" si="69"/>
        <v>项</v>
      </c>
    </row>
    <row r="882" ht="21" customHeight="1" spans="1:7">
      <c r="A882" s="436" t="s">
        <v>1622</v>
      </c>
      <c r="B882" s="305" t="s">
        <v>1623</v>
      </c>
      <c r="C882" s="307">
        <v>1200</v>
      </c>
      <c r="D882" s="307">
        <v>0</v>
      </c>
      <c r="E882" s="311">
        <f t="shared" si="71"/>
        <v>-1</v>
      </c>
      <c r="F882" s="274" t="str">
        <f t="shared" si="68"/>
        <v>是</v>
      </c>
      <c r="G882" s="148" t="str">
        <f t="shared" si="69"/>
        <v>项</v>
      </c>
    </row>
    <row r="883" ht="24" customHeight="1" spans="1:7">
      <c r="A883" s="436" t="s">
        <v>1624</v>
      </c>
      <c r="B883" s="305" t="s">
        <v>1625</v>
      </c>
      <c r="C883" s="307"/>
      <c r="D883" s="307"/>
      <c r="E883" s="311" t="str">
        <f t="shared" si="71"/>
        <v/>
      </c>
      <c r="F883" s="274" t="str">
        <f t="shared" si="68"/>
        <v>否</v>
      </c>
      <c r="G883" s="148" t="str">
        <f t="shared" si="69"/>
        <v>项</v>
      </c>
    </row>
    <row r="884" ht="28" customHeight="1" spans="1:7">
      <c r="A884" s="436" t="s">
        <v>1626</v>
      </c>
      <c r="B884" s="305" t="s">
        <v>1627</v>
      </c>
      <c r="C884" s="307">
        <v>60</v>
      </c>
      <c r="D884" s="307">
        <v>60</v>
      </c>
      <c r="E884" s="311">
        <f t="shared" si="71"/>
        <v>0</v>
      </c>
      <c r="F884" s="274" t="str">
        <f t="shared" si="68"/>
        <v>是</v>
      </c>
      <c r="G884" s="148" t="str">
        <f t="shared" si="69"/>
        <v>项</v>
      </c>
    </row>
    <row r="885" ht="37" customHeight="1" spans="1:7">
      <c r="A885" s="436" t="s">
        <v>1628</v>
      </c>
      <c r="B885" s="305" t="s">
        <v>1629</v>
      </c>
      <c r="C885" s="307"/>
      <c r="D885" s="307"/>
      <c r="E885" s="311" t="str">
        <f t="shared" si="71"/>
        <v/>
      </c>
      <c r="F885" s="274" t="str">
        <f t="shared" si="68"/>
        <v>否</v>
      </c>
      <c r="G885" s="148" t="str">
        <f t="shared" si="69"/>
        <v>项</v>
      </c>
    </row>
    <row r="886" ht="37" customHeight="1" spans="1:7">
      <c r="A886" s="436" t="s">
        <v>1630</v>
      </c>
      <c r="B886" s="305" t="s">
        <v>1631</v>
      </c>
      <c r="C886" s="307"/>
      <c r="D886" s="307"/>
      <c r="E886" s="311" t="str">
        <f t="shared" si="71"/>
        <v/>
      </c>
      <c r="F886" s="274" t="str">
        <f t="shared" si="68"/>
        <v>否</v>
      </c>
      <c r="G886" s="148" t="str">
        <f t="shared" si="69"/>
        <v>项</v>
      </c>
    </row>
    <row r="887" ht="37" customHeight="1" spans="1:7">
      <c r="A887" s="436" t="s">
        <v>1632</v>
      </c>
      <c r="B887" s="305" t="s">
        <v>1633</v>
      </c>
      <c r="C887" s="307"/>
      <c r="D887" s="307"/>
      <c r="E887" s="311" t="str">
        <f t="shared" si="71"/>
        <v/>
      </c>
      <c r="F887" s="274" t="str">
        <f t="shared" si="68"/>
        <v>否</v>
      </c>
      <c r="G887" s="148" t="str">
        <f t="shared" si="69"/>
        <v>项</v>
      </c>
    </row>
    <row r="888" ht="37" customHeight="1" spans="1:7">
      <c r="A888" s="436" t="s">
        <v>1634</v>
      </c>
      <c r="B888" s="305" t="s">
        <v>1635</v>
      </c>
      <c r="C888" s="307"/>
      <c r="D888" s="307"/>
      <c r="E888" s="311" t="str">
        <f t="shared" si="71"/>
        <v/>
      </c>
      <c r="F888" s="274" t="str">
        <f t="shared" si="68"/>
        <v>否</v>
      </c>
      <c r="G888" s="148" t="str">
        <f t="shared" si="69"/>
        <v>项</v>
      </c>
    </row>
    <row r="889" ht="37" customHeight="1" spans="1:7">
      <c r="A889" s="436" t="s">
        <v>1636</v>
      </c>
      <c r="B889" s="305" t="s">
        <v>1637</v>
      </c>
      <c r="C889" s="307"/>
      <c r="D889" s="307"/>
      <c r="E889" s="311" t="str">
        <f t="shared" si="71"/>
        <v/>
      </c>
      <c r="F889" s="274" t="str">
        <f t="shared" si="68"/>
        <v>否</v>
      </c>
      <c r="G889" s="148" t="str">
        <f t="shared" si="69"/>
        <v>项</v>
      </c>
    </row>
    <row r="890" ht="37" customHeight="1" spans="1:7">
      <c r="A890" s="436" t="s">
        <v>1638</v>
      </c>
      <c r="B890" s="305" t="s">
        <v>1639</v>
      </c>
      <c r="C890" s="307"/>
      <c r="D890" s="307"/>
      <c r="E890" s="311" t="str">
        <f t="shared" si="71"/>
        <v/>
      </c>
      <c r="F890" s="274" t="str">
        <f t="shared" si="68"/>
        <v>否</v>
      </c>
      <c r="G890" s="148" t="str">
        <f t="shared" si="69"/>
        <v>项</v>
      </c>
    </row>
    <row r="891" ht="36" hidden="1" customHeight="1" spans="1:7">
      <c r="A891" s="436" t="s">
        <v>1640</v>
      </c>
      <c r="B891" s="305" t="s">
        <v>1641</v>
      </c>
      <c r="C891" s="307">
        <v>0</v>
      </c>
      <c r="D891" s="307">
        <v>0</v>
      </c>
      <c r="E891" s="308" t="str">
        <f>IF(C891&gt;0,D891/C891-1,IF(C891&lt;0,-(D891/C891-1),""))</f>
        <v/>
      </c>
      <c r="F891" s="274" t="str">
        <f t="shared" si="68"/>
        <v>否</v>
      </c>
      <c r="G891" s="148" t="str">
        <f t="shared" si="69"/>
        <v>项</v>
      </c>
    </row>
    <row r="892" ht="36" hidden="1" customHeight="1" spans="1:7">
      <c r="A892" s="436" t="s">
        <v>1642</v>
      </c>
      <c r="B892" s="305" t="s">
        <v>1643</v>
      </c>
      <c r="C892" s="307">
        <v>0</v>
      </c>
      <c r="D892" s="307">
        <v>0</v>
      </c>
      <c r="E892" s="308" t="str">
        <f>IF(C892&gt;0,D892/C892-1,IF(C892&lt;0,-(D892/C892-1),""))</f>
        <v/>
      </c>
      <c r="F892" s="274" t="str">
        <f t="shared" si="68"/>
        <v>否</v>
      </c>
      <c r="G892" s="148" t="str">
        <f t="shared" si="69"/>
        <v>项</v>
      </c>
    </row>
    <row r="893" ht="36" hidden="1" customHeight="1" spans="1:7">
      <c r="A893" s="436" t="s">
        <v>1644</v>
      </c>
      <c r="B893" s="305" t="s">
        <v>1645</v>
      </c>
      <c r="C893" s="307">
        <v>0</v>
      </c>
      <c r="D893" s="307">
        <v>0</v>
      </c>
      <c r="E893" s="308" t="str">
        <f>IF(C893&gt;0,D893/C893-1,IF(C893&lt;0,-(D893/C893-1),""))</f>
        <v/>
      </c>
      <c r="F893" s="274" t="str">
        <f t="shared" si="68"/>
        <v>否</v>
      </c>
      <c r="G893" s="148" t="str">
        <f t="shared" si="69"/>
        <v>项</v>
      </c>
    </row>
    <row r="894" ht="28" customHeight="1" spans="1:7">
      <c r="A894" s="436" t="s">
        <v>1646</v>
      </c>
      <c r="B894" s="305" t="s">
        <v>1647</v>
      </c>
      <c r="C894" s="307">
        <v>20</v>
      </c>
      <c r="D894" s="307">
        <v>20</v>
      </c>
      <c r="E894" s="311">
        <f>IF(C894&lt;&gt;0,D894/C894-1,"")</f>
        <v>0</v>
      </c>
      <c r="F894" s="274" t="str">
        <f t="shared" si="68"/>
        <v>是</v>
      </c>
      <c r="G894" s="148" t="str">
        <f t="shared" si="69"/>
        <v>项</v>
      </c>
    </row>
    <row r="895" ht="36" hidden="1" customHeight="1" spans="1:7">
      <c r="A895" s="436" t="s">
        <v>1648</v>
      </c>
      <c r="B895" s="305" t="s">
        <v>1649</v>
      </c>
      <c r="C895" s="307">
        <v>0</v>
      </c>
      <c r="D895" s="307">
        <v>0</v>
      </c>
      <c r="E895" s="308" t="str">
        <f>IF(C895&gt;0,D895/C895-1,IF(C895&lt;0,-(D895/C895-1),""))</f>
        <v/>
      </c>
      <c r="F895" s="274" t="str">
        <f t="shared" si="68"/>
        <v>否</v>
      </c>
      <c r="G895" s="148" t="str">
        <f t="shared" si="69"/>
        <v>项</v>
      </c>
    </row>
    <row r="896" ht="37" customHeight="1" spans="1:7">
      <c r="A896" s="436" t="s">
        <v>1650</v>
      </c>
      <c r="B896" s="305" t="s">
        <v>1651</v>
      </c>
      <c r="C896" s="307"/>
      <c r="D896" s="307"/>
      <c r="E896" s="311" t="str">
        <f>IF(C896&lt;&gt;0,D896/C896-1,"")</f>
        <v/>
      </c>
      <c r="F896" s="274" t="str">
        <f t="shared" si="68"/>
        <v>否</v>
      </c>
      <c r="G896" s="148" t="str">
        <f t="shared" si="69"/>
        <v>项</v>
      </c>
    </row>
    <row r="897" ht="37" customHeight="1" spans="1:7">
      <c r="A897" s="436" t="s">
        <v>1652</v>
      </c>
      <c r="B897" s="305" t="s">
        <v>1580</v>
      </c>
      <c r="C897" s="307"/>
      <c r="D897" s="307"/>
      <c r="E897" s="311" t="str">
        <f>IF(C897&lt;&gt;0,D897/C897-1,"")</f>
        <v/>
      </c>
      <c r="F897" s="274" t="str">
        <f t="shared" si="68"/>
        <v>否</v>
      </c>
      <c r="G897" s="148" t="str">
        <f t="shared" si="69"/>
        <v>项</v>
      </c>
    </row>
    <row r="898" ht="37" customHeight="1" spans="1:7">
      <c r="A898" s="436" t="s">
        <v>1653</v>
      </c>
      <c r="B898" s="305" t="s">
        <v>1654</v>
      </c>
      <c r="C898" s="307">
        <v>64</v>
      </c>
      <c r="D898" s="307"/>
      <c r="E898" s="311">
        <f>IF(C898&lt;&gt;0,D898/C898-1,"")</f>
        <v>-1</v>
      </c>
      <c r="F898" s="274" t="str">
        <f t="shared" si="68"/>
        <v>是</v>
      </c>
      <c r="G898" s="148" t="str">
        <f t="shared" si="69"/>
        <v>项</v>
      </c>
    </row>
    <row r="899" ht="37" customHeight="1" spans="1:7">
      <c r="A899" s="435" t="s">
        <v>1655</v>
      </c>
      <c r="B899" s="301" t="s">
        <v>1656</v>
      </c>
      <c r="C899" s="310">
        <f>SUBTOTAL(9,C900:C926)</f>
        <v>1467</v>
      </c>
      <c r="D899" s="310">
        <f>SUBTOTAL(9,D900:D926)</f>
        <v>8111</v>
      </c>
      <c r="E899" s="311">
        <f>IF(C899&lt;&gt;0,D899/C899-1,"")</f>
        <v>4.529</v>
      </c>
      <c r="F899" s="274" t="str">
        <f t="shared" si="68"/>
        <v>是</v>
      </c>
      <c r="G899" s="148" t="str">
        <f t="shared" si="69"/>
        <v>款</v>
      </c>
    </row>
    <row r="900" ht="37" customHeight="1" spans="1:7">
      <c r="A900" s="436" t="s">
        <v>1657</v>
      </c>
      <c r="B900" s="305" t="s">
        <v>139</v>
      </c>
      <c r="C900" s="307">
        <v>268</v>
      </c>
      <c r="D900" s="307">
        <v>285</v>
      </c>
      <c r="E900" s="311">
        <f>IF(C900&lt;&gt;0,D900/C900-1,"")</f>
        <v>0.063</v>
      </c>
      <c r="F900" s="274" t="str">
        <f t="shared" ref="F900:F963" si="72">IF(LEN(A900)=3,"是",IF(B900&lt;&gt;"",IF(SUM(C900:D900)&lt;&gt;0,"是","否"),"是"))</f>
        <v>是</v>
      </c>
      <c r="G900" s="148" t="str">
        <f t="shared" ref="G900:G963" si="73">IF(LEN(A900)=3,"类",IF(LEN(A900)=5,"款","项"))</f>
        <v>项</v>
      </c>
    </row>
    <row r="901" ht="36" hidden="1" customHeight="1" spans="1:7">
      <c r="A901" s="436" t="s">
        <v>1658</v>
      </c>
      <c r="B901" s="305" t="s">
        <v>141</v>
      </c>
      <c r="C901" s="307">
        <v>0</v>
      </c>
      <c r="D901" s="307">
        <v>0</v>
      </c>
      <c r="E901" s="308" t="str">
        <f>IF(C901&gt;0,D901/C901-1,IF(C901&lt;0,-(D901/C901-1),""))</f>
        <v/>
      </c>
      <c r="F901" s="274" t="str">
        <f t="shared" si="72"/>
        <v>否</v>
      </c>
      <c r="G901" s="148" t="str">
        <f t="shared" si="73"/>
        <v>项</v>
      </c>
    </row>
    <row r="902" ht="37" customHeight="1" spans="1:7">
      <c r="A902" s="436" t="s">
        <v>1659</v>
      </c>
      <c r="B902" s="305" t="s">
        <v>143</v>
      </c>
      <c r="C902" s="307"/>
      <c r="D902" s="307"/>
      <c r="E902" s="311" t="str">
        <f>IF(C902&lt;&gt;0,D902/C902-1,"")</f>
        <v/>
      </c>
      <c r="F902" s="274" t="str">
        <f t="shared" si="72"/>
        <v>否</v>
      </c>
      <c r="G902" s="148" t="str">
        <f t="shared" si="73"/>
        <v>项</v>
      </c>
    </row>
    <row r="903" ht="37" customHeight="1" spans="1:7">
      <c r="A903" s="436" t="s">
        <v>1660</v>
      </c>
      <c r="B903" s="305" t="s">
        <v>1661</v>
      </c>
      <c r="C903" s="307"/>
      <c r="D903" s="307"/>
      <c r="E903" s="311" t="str">
        <f>IF(C903&lt;&gt;0,D903/C903-1,"")</f>
        <v/>
      </c>
      <c r="F903" s="274" t="str">
        <f t="shared" si="72"/>
        <v>否</v>
      </c>
      <c r="G903" s="148" t="str">
        <f t="shared" si="73"/>
        <v>项</v>
      </c>
    </row>
    <row r="904" ht="37" customHeight="1" spans="1:7">
      <c r="A904" s="436" t="s">
        <v>1662</v>
      </c>
      <c r="B904" s="305" t="s">
        <v>1663</v>
      </c>
      <c r="C904" s="307"/>
      <c r="D904" s="307">
        <v>6170</v>
      </c>
      <c r="E904" s="311" t="str">
        <f>IF(C904&lt;&gt;0,D904/C904-1,"")</f>
        <v/>
      </c>
      <c r="F904" s="274" t="str">
        <f t="shared" si="72"/>
        <v>是</v>
      </c>
      <c r="G904" s="148" t="str">
        <f t="shared" si="73"/>
        <v>项</v>
      </c>
    </row>
    <row r="905" ht="36" hidden="1" customHeight="1" spans="1:7">
      <c r="A905" s="436" t="s">
        <v>1664</v>
      </c>
      <c r="B905" s="305" t="s">
        <v>1665</v>
      </c>
      <c r="C905" s="307">
        <v>0</v>
      </c>
      <c r="D905" s="307">
        <v>0</v>
      </c>
      <c r="E905" s="308" t="str">
        <f>IF(C905&gt;0,D905/C905-1,IF(C905&lt;0,-(D905/C905-1),""))</f>
        <v/>
      </c>
      <c r="F905" s="274" t="str">
        <f t="shared" si="72"/>
        <v>否</v>
      </c>
      <c r="G905" s="148" t="str">
        <f t="shared" si="73"/>
        <v>项</v>
      </c>
    </row>
    <row r="906" ht="36" hidden="1" customHeight="1" spans="1:7">
      <c r="A906" s="436" t="s">
        <v>1666</v>
      </c>
      <c r="B906" s="305" t="s">
        <v>1667</v>
      </c>
      <c r="C906" s="307">
        <v>0</v>
      </c>
      <c r="D906" s="307">
        <v>0</v>
      </c>
      <c r="E906" s="308" t="str">
        <f>IF(C906&gt;0,D906/C906-1,IF(C906&lt;0,-(D906/C906-1),""))</f>
        <v/>
      </c>
      <c r="F906" s="274" t="str">
        <f t="shared" si="72"/>
        <v>否</v>
      </c>
      <c r="G906" s="148" t="str">
        <f t="shared" si="73"/>
        <v>项</v>
      </c>
    </row>
    <row r="907" ht="37" customHeight="1" spans="1:7">
      <c r="A907" s="436" t="s">
        <v>1668</v>
      </c>
      <c r="B907" s="305" t="s">
        <v>1669</v>
      </c>
      <c r="C907" s="307"/>
      <c r="D907" s="307"/>
      <c r="E907" s="311" t="str">
        <f>IF(C907&lt;&gt;0,D907/C907-1,"")</f>
        <v/>
      </c>
      <c r="F907" s="274" t="str">
        <f t="shared" si="72"/>
        <v>否</v>
      </c>
      <c r="G907" s="148" t="str">
        <f t="shared" si="73"/>
        <v>项</v>
      </c>
    </row>
    <row r="908" ht="36" hidden="1" customHeight="1" spans="1:7">
      <c r="A908" s="436" t="s">
        <v>1670</v>
      </c>
      <c r="B908" s="305" t="s">
        <v>1671</v>
      </c>
      <c r="C908" s="307">
        <v>0</v>
      </c>
      <c r="D908" s="307">
        <v>0</v>
      </c>
      <c r="E908" s="308" t="str">
        <f>IF(C908&gt;0,D908/C908-1,IF(C908&lt;0,-(D908/C908-1),""))</f>
        <v/>
      </c>
      <c r="F908" s="274" t="str">
        <f t="shared" si="72"/>
        <v>否</v>
      </c>
      <c r="G908" s="148" t="str">
        <f t="shared" si="73"/>
        <v>项</v>
      </c>
    </row>
    <row r="909" ht="30" customHeight="1" spans="1:7">
      <c r="A909" s="436" t="s">
        <v>1672</v>
      </c>
      <c r="B909" s="305" t="s">
        <v>1673</v>
      </c>
      <c r="C909" s="307">
        <v>118</v>
      </c>
      <c r="D909" s="307">
        <v>389</v>
      </c>
      <c r="E909" s="311">
        <f t="shared" ref="E909:E915" si="74">IF(C909&lt;&gt;0,D909/C909-1,"")</f>
        <v>2.297</v>
      </c>
      <c r="F909" s="274" t="str">
        <f t="shared" si="72"/>
        <v>是</v>
      </c>
      <c r="G909" s="148" t="str">
        <f t="shared" si="73"/>
        <v>项</v>
      </c>
    </row>
    <row r="910" ht="37" customHeight="1" spans="1:7">
      <c r="A910" s="436" t="s">
        <v>1674</v>
      </c>
      <c r="B910" s="305" t="s">
        <v>1675</v>
      </c>
      <c r="C910" s="307"/>
      <c r="D910" s="307"/>
      <c r="E910" s="311" t="str">
        <f t="shared" si="74"/>
        <v/>
      </c>
      <c r="F910" s="274" t="str">
        <f t="shared" si="72"/>
        <v>否</v>
      </c>
      <c r="G910" s="148" t="str">
        <f t="shared" si="73"/>
        <v>项</v>
      </c>
    </row>
    <row r="911" ht="37" customHeight="1" spans="1:7">
      <c r="A911" s="436" t="s">
        <v>1676</v>
      </c>
      <c r="B911" s="305" t="s">
        <v>1677</v>
      </c>
      <c r="C911" s="307"/>
      <c r="D911" s="307"/>
      <c r="E911" s="311" t="str">
        <f t="shared" si="74"/>
        <v/>
      </c>
      <c r="F911" s="274" t="str">
        <f t="shared" si="72"/>
        <v>否</v>
      </c>
      <c r="G911" s="148" t="str">
        <f t="shared" si="73"/>
        <v>项</v>
      </c>
    </row>
    <row r="912" ht="37" customHeight="1" spans="1:7">
      <c r="A912" s="436" t="s">
        <v>1678</v>
      </c>
      <c r="B912" s="305" t="s">
        <v>1679</v>
      </c>
      <c r="C912" s="307"/>
      <c r="D912" s="307"/>
      <c r="E912" s="311" t="str">
        <f t="shared" si="74"/>
        <v/>
      </c>
      <c r="F912" s="274" t="str">
        <f t="shared" si="72"/>
        <v>否</v>
      </c>
      <c r="G912" s="148" t="str">
        <f t="shared" si="73"/>
        <v>项</v>
      </c>
    </row>
    <row r="913" ht="37" customHeight="1" spans="1:7">
      <c r="A913" s="436" t="s">
        <v>1680</v>
      </c>
      <c r="B913" s="305" t="s">
        <v>1681</v>
      </c>
      <c r="C913" s="307"/>
      <c r="D913" s="307"/>
      <c r="E913" s="311" t="str">
        <f t="shared" si="74"/>
        <v/>
      </c>
      <c r="F913" s="274" t="str">
        <f t="shared" si="72"/>
        <v>否</v>
      </c>
      <c r="G913" s="148" t="str">
        <f t="shared" si="73"/>
        <v>项</v>
      </c>
    </row>
    <row r="914" ht="37" customHeight="1" spans="1:7">
      <c r="A914" s="436" t="s">
        <v>1682</v>
      </c>
      <c r="B914" s="305" t="s">
        <v>1683</v>
      </c>
      <c r="C914" s="307"/>
      <c r="D914" s="307"/>
      <c r="E914" s="311" t="str">
        <f t="shared" si="74"/>
        <v/>
      </c>
      <c r="F914" s="274" t="str">
        <f t="shared" si="72"/>
        <v>否</v>
      </c>
      <c r="G914" s="148" t="str">
        <f t="shared" si="73"/>
        <v>项</v>
      </c>
    </row>
    <row r="915" ht="37" customHeight="1" spans="1:7">
      <c r="A915" s="436" t="s">
        <v>1684</v>
      </c>
      <c r="B915" s="305" t="s">
        <v>1685</v>
      </c>
      <c r="C915" s="307"/>
      <c r="D915" s="307"/>
      <c r="E915" s="311" t="str">
        <f t="shared" si="74"/>
        <v/>
      </c>
      <c r="F915" s="274" t="str">
        <f t="shared" si="72"/>
        <v>否</v>
      </c>
      <c r="G915" s="148" t="str">
        <f t="shared" si="73"/>
        <v>项</v>
      </c>
    </row>
    <row r="916" ht="36" hidden="1" customHeight="1" spans="1:7">
      <c r="A916" s="436" t="s">
        <v>1686</v>
      </c>
      <c r="B916" s="305" t="s">
        <v>1687</v>
      </c>
      <c r="C916" s="307">
        <v>0</v>
      </c>
      <c r="D916" s="307">
        <v>0</v>
      </c>
      <c r="E916" s="308" t="str">
        <f t="shared" ref="E916:E921" si="75">IF(C916&gt;0,D916/C916-1,IF(C916&lt;0,-(D916/C916-1),""))</f>
        <v/>
      </c>
      <c r="F916" s="274" t="str">
        <f t="shared" si="72"/>
        <v>否</v>
      </c>
      <c r="G916" s="148" t="str">
        <f t="shared" si="73"/>
        <v>项</v>
      </c>
    </row>
    <row r="917" ht="36" hidden="1" customHeight="1" spans="1:7">
      <c r="A917" s="436" t="s">
        <v>1688</v>
      </c>
      <c r="B917" s="305" t="s">
        <v>1689</v>
      </c>
      <c r="C917" s="307">
        <v>0</v>
      </c>
      <c r="D917" s="307">
        <v>0</v>
      </c>
      <c r="E917" s="308" t="str">
        <f t="shared" si="75"/>
        <v/>
      </c>
      <c r="F917" s="274" t="str">
        <f t="shared" si="72"/>
        <v>否</v>
      </c>
      <c r="G917" s="148" t="str">
        <f t="shared" si="73"/>
        <v>项</v>
      </c>
    </row>
    <row r="918" ht="36" hidden="1" customHeight="1" spans="1:7">
      <c r="A918" s="436" t="s">
        <v>1690</v>
      </c>
      <c r="B918" s="305" t="s">
        <v>1691</v>
      </c>
      <c r="C918" s="307">
        <v>0</v>
      </c>
      <c r="D918" s="307">
        <v>0</v>
      </c>
      <c r="E918" s="308" t="str">
        <f t="shared" si="75"/>
        <v/>
      </c>
      <c r="F918" s="274" t="str">
        <f t="shared" si="72"/>
        <v>否</v>
      </c>
      <c r="G918" s="148" t="str">
        <f t="shared" si="73"/>
        <v>项</v>
      </c>
    </row>
    <row r="919" ht="36" hidden="1" customHeight="1" spans="1:7">
      <c r="A919" s="436" t="s">
        <v>1692</v>
      </c>
      <c r="B919" s="305" t="s">
        <v>1693</v>
      </c>
      <c r="C919" s="307">
        <v>0</v>
      </c>
      <c r="D919" s="307">
        <v>0</v>
      </c>
      <c r="E919" s="308" t="str">
        <f t="shared" si="75"/>
        <v/>
      </c>
      <c r="F919" s="274" t="str">
        <f t="shared" si="72"/>
        <v>否</v>
      </c>
      <c r="G919" s="148" t="str">
        <f t="shared" si="73"/>
        <v>项</v>
      </c>
    </row>
    <row r="920" ht="36" hidden="1" customHeight="1" spans="1:7">
      <c r="A920" s="436" t="s">
        <v>1694</v>
      </c>
      <c r="B920" s="305" t="s">
        <v>1695</v>
      </c>
      <c r="C920" s="307">
        <v>0</v>
      </c>
      <c r="D920" s="307">
        <v>0</v>
      </c>
      <c r="E920" s="308" t="str">
        <f t="shared" si="75"/>
        <v/>
      </c>
      <c r="F920" s="274" t="str">
        <f t="shared" si="72"/>
        <v>否</v>
      </c>
      <c r="G920" s="148" t="str">
        <f t="shared" si="73"/>
        <v>项</v>
      </c>
    </row>
    <row r="921" ht="36" hidden="1" customHeight="1" spans="1:7">
      <c r="A921" s="436" t="s">
        <v>1696</v>
      </c>
      <c r="B921" s="305" t="s">
        <v>1639</v>
      </c>
      <c r="C921" s="307">
        <v>0</v>
      </c>
      <c r="D921" s="307">
        <v>0</v>
      </c>
      <c r="E921" s="308" t="str">
        <f t="shared" si="75"/>
        <v/>
      </c>
      <c r="F921" s="274" t="str">
        <f t="shared" si="72"/>
        <v>否</v>
      </c>
      <c r="G921" s="148" t="str">
        <f t="shared" si="73"/>
        <v>项</v>
      </c>
    </row>
    <row r="922" ht="37" customHeight="1" spans="1:7">
      <c r="A922" s="436" t="s">
        <v>1697</v>
      </c>
      <c r="B922" s="305" t="s">
        <v>1698</v>
      </c>
      <c r="C922" s="307"/>
      <c r="D922" s="307">
        <v>131</v>
      </c>
      <c r="E922" s="311" t="str">
        <f>IF(C922&lt;&gt;0,D922/C922-1,"")</f>
        <v/>
      </c>
      <c r="F922" s="274" t="str">
        <f t="shared" si="72"/>
        <v>是</v>
      </c>
      <c r="G922" s="148" t="str">
        <f t="shared" si="73"/>
        <v>项</v>
      </c>
    </row>
    <row r="923" ht="36" hidden="1" customHeight="1" spans="1:7">
      <c r="A923" s="436" t="s">
        <v>1699</v>
      </c>
      <c r="B923" s="305" t="s">
        <v>1700</v>
      </c>
      <c r="C923" s="307">
        <v>0</v>
      </c>
      <c r="D923" s="307">
        <v>0</v>
      </c>
      <c r="E923" s="308" t="str">
        <f>IF(C923&gt;0,D923/C923-1,IF(C923&lt;0,-(D923/C923-1),""))</f>
        <v/>
      </c>
      <c r="F923" s="274" t="str">
        <f t="shared" si="72"/>
        <v>否</v>
      </c>
      <c r="G923" s="148" t="str">
        <f t="shared" si="73"/>
        <v>项</v>
      </c>
    </row>
    <row r="924" ht="36" hidden="1" customHeight="1" spans="1:7">
      <c r="A924" s="436" t="s">
        <v>1701</v>
      </c>
      <c r="B924" s="305" t="s">
        <v>1702</v>
      </c>
      <c r="C924" s="307">
        <v>0</v>
      </c>
      <c r="D924" s="307">
        <v>0</v>
      </c>
      <c r="E924" s="308" t="str">
        <f>IF(C924&gt;0,D924/C924-1,IF(C924&lt;0,-(D924/C924-1),""))</f>
        <v/>
      </c>
      <c r="F924" s="274" t="str">
        <f t="shared" si="72"/>
        <v>否</v>
      </c>
      <c r="G924" s="148" t="str">
        <f t="shared" si="73"/>
        <v>项</v>
      </c>
    </row>
    <row r="925" ht="36" hidden="1" customHeight="1" spans="1:7">
      <c r="A925" s="436" t="s">
        <v>1703</v>
      </c>
      <c r="B925" s="305" t="s">
        <v>1704</v>
      </c>
      <c r="C925" s="307">
        <v>0</v>
      </c>
      <c r="D925" s="307">
        <v>0</v>
      </c>
      <c r="E925" s="308" t="str">
        <f>IF(C925&gt;0,D925/C925-1,IF(C925&lt;0,-(D925/C925-1),""))</f>
        <v/>
      </c>
      <c r="F925" s="274" t="str">
        <f t="shared" si="72"/>
        <v>否</v>
      </c>
      <c r="G925" s="148" t="str">
        <f t="shared" si="73"/>
        <v>项</v>
      </c>
    </row>
    <row r="926" ht="28" customHeight="1" spans="1:7">
      <c r="A926" s="436" t="s">
        <v>1705</v>
      </c>
      <c r="B926" s="305" t="s">
        <v>1706</v>
      </c>
      <c r="C926" s="307">
        <v>1081</v>
      </c>
      <c r="D926" s="307">
        <v>1136</v>
      </c>
      <c r="E926" s="311">
        <f>IF(C926&lt;&gt;0,D926/C926-1,"")</f>
        <v>0.051</v>
      </c>
      <c r="F926" s="274" t="str">
        <f t="shared" si="72"/>
        <v>是</v>
      </c>
      <c r="G926" s="148" t="str">
        <f t="shared" si="73"/>
        <v>项</v>
      </c>
    </row>
    <row r="927" ht="37" customHeight="1" spans="1:7">
      <c r="A927" s="435" t="s">
        <v>1707</v>
      </c>
      <c r="B927" s="301" t="s">
        <v>1708</v>
      </c>
      <c r="C927" s="310">
        <f>SUBTOTAL(9,C928:C937)</f>
        <v>10733</v>
      </c>
      <c r="D927" s="310">
        <f>SUBTOTAL(9,D928:D937)</f>
        <v>7877</v>
      </c>
      <c r="E927" s="311">
        <f>IF(C927&lt;&gt;0,D927/C927-1,"")</f>
        <v>-0.266</v>
      </c>
      <c r="F927" s="274" t="str">
        <f t="shared" si="72"/>
        <v>是</v>
      </c>
      <c r="G927" s="148" t="str">
        <f t="shared" si="73"/>
        <v>款</v>
      </c>
    </row>
    <row r="928" ht="37" customHeight="1" spans="1:7">
      <c r="A928" s="436" t="s">
        <v>1709</v>
      </c>
      <c r="B928" s="305" t="s">
        <v>139</v>
      </c>
      <c r="C928" s="307">
        <v>152</v>
      </c>
      <c r="D928" s="307">
        <v>164</v>
      </c>
      <c r="E928" s="311">
        <f>IF(C928&lt;&gt;0,D928/C928-1,"")</f>
        <v>0.079</v>
      </c>
      <c r="F928" s="274" t="str">
        <f t="shared" si="72"/>
        <v>是</v>
      </c>
      <c r="G928" s="148" t="str">
        <f t="shared" si="73"/>
        <v>项</v>
      </c>
    </row>
    <row r="929" ht="36" hidden="1" customHeight="1" spans="1:7">
      <c r="A929" s="436" t="s">
        <v>1710</v>
      </c>
      <c r="B929" s="305" t="s">
        <v>141</v>
      </c>
      <c r="C929" s="307">
        <v>0</v>
      </c>
      <c r="D929" s="307">
        <v>0</v>
      </c>
      <c r="E929" s="308" t="str">
        <f>IF(C929&gt;0,D929/C929-1,IF(C929&lt;0,-(D929/C929-1),""))</f>
        <v/>
      </c>
      <c r="F929" s="274" t="str">
        <f t="shared" si="72"/>
        <v>否</v>
      </c>
      <c r="G929" s="148" t="str">
        <f t="shared" si="73"/>
        <v>项</v>
      </c>
    </row>
    <row r="930" ht="36" hidden="1" customHeight="1" spans="1:7">
      <c r="A930" s="436" t="s">
        <v>1711</v>
      </c>
      <c r="B930" s="305" t="s">
        <v>143</v>
      </c>
      <c r="C930" s="307">
        <v>0</v>
      </c>
      <c r="D930" s="307">
        <v>0</v>
      </c>
      <c r="E930" s="308" t="str">
        <f>IF(C930&gt;0,D930/C930-1,IF(C930&lt;0,-(D930/C930-1),""))</f>
        <v/>
      </c>
      <c r="F930" s="274" t="str">
        <f t="shared" si="72"/>
        <v>否</v>
      </c>
      <c r="G930" s="148" t="str">
        <f t="shared" si="73"/>
        <v>项</v>
      </c>
    </row>
    <row r="931" ht="37" customHeight="1" spans="1:7">
      <c r="A931" s="436" t="s">
        <v>1712</v>
      </c>
      <c r="B931" s="305" t="s">
        <v>1713</v>
      </c>
      <c r="C931" s="307">
        <v>5000</v>
      </c>
      <c r="D931" s="307">
        <v>741</v>
      </c>
      <c r="E931" s="311">
        <f>IF(C931&lt;&gt;0,D931/C931-1,"")</f>
        <v>-0.852</v>
      </c>
      <c r="F931" s="274" t="str">
        <f t="shared" si="72"/>
        <v>是</v>
      </c>
      <c r="G931" s="148" t="str">
        <f t="shared" si="73"/>
        <v>项</v>
      </c>
    </row>
    <row r="932" ht="24" customHeight="1" spans="1:7">
      <c r="A932" s="436" t="s">
        <v>1714</v>
      </c>
      <c r="B932" s="305" t="s">
        <v>1715</v>
      </c>
      <c r="C932" s="307">
        <v>0</v>
      </c>
      <c r="D932" s="307">
        <v>2000</v>
      </c>
      <c r="E932" s="308" t="str">
        <f>IF(C932&gt;0,D932/C932-1,IF(C932&lt;0,-(D932/C932-1),""))</f>
        <v/>
      </c>
      <c r="F932" s="274" t="str">
        <f t="shared" si="72"/>
        <v>是</v>
      </c>
      <c r="G932" s="148" t="str">
        <f t="shared" si="73"/>
        <v>项</v>
      </c>
    </row>
    <row r="933" ht="33" customHeight="1" spans="1:7">
      <c r="A933" s="436" t="s">
        <v>1716</v>
      </c>
      <c r="B933" s="305" t="s">
        <v>1717</v>
      </c>
      <c r="C933" s="307">
        <v>0</v>
      </c>
      <c r="D933" s="307">
        <v>0</v>
      </c>
      <c r="E933" s="308" t="str">
        <f>IF(C933&gt;0,D933/C933-1,IF(C933&lt;0,-(D933/C933-1),""))</f>
        <v/>
      </c>
      <c r="F933" s="274" t="str">
        <f t="shared" si="72"/>
        <v>否</v>
      </c>
      <c r="G933" s="148" t="str">
        <f t="shared" si="73"/>
        <v>项</v>
      </c>
    </row>
    <row r="934" ht="55" customHeight="1" spans="1:7">
      <c r="A934" s="436" t="s">
        <v>1718</v>
      </c>
      <c r="B934" s="305" t="s">
        <v>1719</v>
      </c>
      <c r="C934" s="307"/>
      <c r="D934" s="307"/>
      <c r="E934" s="311" t="str">
        <f>IF(C934&lt;&gt;0,D934/C934-1,"")</f>
        <v/>
      </c>
      <c r="F934" s="274" t="str">
        <f t="shared" si="72"/>
        <v>否</v>
      </c>
      <c r="G934" s="148" t="str">
        <f t="shared" si="73"/>
        <v>项</v>
      </c>
    </row>
    <row r="935" ht="18" customHeight="1" spans="1:7">
      <c r="A935" s="436" t="s">
        <v>1720</v>
      </c>
      <c r="B935" s="305" t="s">
        <v>1721</v>
      </c>
      <c r="C935" s="307">
        <v>0</v>
      </c>
      <c r="D935" s="307">
        <v>0</v>
      </c>
      <c r="E935" s="308" t="str">
        <f>IF(C935&gt;0,D935/C935-1,IF(C935&lt;0,-(D935/C935-1),""))</f>
        <v/>
      </c>
      <c r="F935" s="274" t="str">
        <f t="shared" si="72"/>
        <v>否</v>
      </c>
      <c r="G935" s="148" t="str">
        <f t="shared" si="73"/>
        <v>项</v>
      </c>
    </row>
    <row r="936" ht="37" customHeight="1" spans="1:7">
      <c r="A936" s="436" t="s">
        <v>1722</v>
      </c>
      <c r="B936" s="305" t="s">
        <v>1723</v>
      </c>
      <c r="C936" s="307"/>
      <c r="D936" s="307"/>
      <c r="E936" s="311" t="str">
        <f t="shared" ref="E936:E949" si="76">IF(C936&lt;&gt;0,D936/C936-1,"")</f>
        <v/>
      </c>
      <c r="F936" s="274" t="str">
        <f t="shared" si="72"/>
        <v>否</v>
      </c>
      <c r="G936" s="148" t="str">
        <f t="shared" si="73"/>
        <v>项</v>
      </c>
    </row>
    <row r="937" ht="37" customHeight="1" spans="1:7">
      <c r="A937" s="436" t="s">
        <v>1724</v>
      </c>
      <c r="B937" s="305" t="s">
        <v>1725</v>
      </c>
      <c r="C937" s="307">
        <v>5581</v>
      </c>
      <c r="D937" s="307">
        <v>4972</v>
      </c>
      <c r="E937" s="311">
        <f t="shared" si="76"/>
        <v>-0.109</v>
      </c>
      <c r="F937" s="274" t="str">
        <f t="shared" si="72"/>
        <v>是</v>
      </c>
      <c r="G937" s="148" t="str">
        <f t="shared" si="73"/>
        <v>项</v>
      </c>
    </row>
    <row r="938" ht="37" customHeight="1" spans="1:7">
      <c r="A938" s="435" t="s">
        <v>1726</v>
      </c>
      <c r="B938" s="301" t="s">
        <v>1727</v>
      </c>
      <c r="C938" s="310">
        <f>SUBTOTAL(9,C939:C944)</f>
        <v>5446</v>
      </c>
      <c r="D938" s="310">
        <f>SUBTOTAL(9,D939:D944)</f>
        <v>4960</v>
      </c>
      <c r="E938" s="311">
        <f t="shared" si="76"/>
        <v>-0.089</v>
      </c>
      <c r="F938" s="274" t="str">
        <f t="shared" si="72"/>
        <v>是</v>
      </c>
      <c r="G938" s="148" t="str">
        <f t="shared" si="73"/>
        <v>款</v>
      </c>
    </row>
    <row r="939" ht="23" customHeight="1" spans="1:7">
      <c r="A939" s="436" t="s">
        <v>1728</v>
      </c>
      <c r="B939" s="305" t="s">
        <v>1729</v>
      </c>
      <c r="C939" s="307">
        <v>1000</v>
      </c>
      <c r="D939" s="307">
        <v>0</v>
      </c>
      <c r="E939" s="311">
        <f t="shared" si="76"/>
        <v>-1</v>
      </c>
      <c r="F939" s="274" t="str">
        <f t="shared" si="72"/>
        <v>是</v>
      </c>
      <c r="G939" s="148" t="str">
        <f t="shared" si="73"/>
        <v>项</v>
      </c>
    </row>
    <row r="940" ht="18" customHeight="1" spans="1:7">
      <c r="A940" s="436" t="s">
        <v>1730</v>
      </c>
      <c r="B940" s="305" t="s">
        <v>1731</v>
      </c>
      <c r="C940" s="307">
        <v>0</v>
      </c>
      <c r="D940" s="307">
        <v>0</v>
      </c>
      <c r="E940" s="311" t="str">
        <f t="shared" si="76"/>
        <v/>
      </c>
      <c r="F940" s="274" t="str">
        <f t="shared" si="72"/>
        <v>否</v>
      </c>
      <c r="G940" s="148" t="str">
        <f t="shared" si="73"/>
        <v>项</v>
      </c>
    </row>
    <row r="941" ht="22" customHeight="1" spans="1:7">
      <c r="A941" s="436" t="s">
        <v>1732</v>
      </c>
      <c r="B941" s="305" t="s">
        <v>1733</v>
      </c>
      <c r="C941" s="307">
        <v>4346</v>
      </c>
      <c r="D941" s="307">
        <v>4960</v>
      </c>
      <c r="E941" s="311">
        <f t="shared" si="76"/>
        <v>0.141</v>
      </c>
      <c r="F941" s="274" t="str">
        <f t="shared" si="72"/>
        <v>是</v>
      </c>
      <c r="G941" s="148" t="str">
        <f t="shared" si="73"/>
        <v>项</v>
      </c>
    </row>
    <row r="942" ht="25" customHeight="1" spans="1:7">
      <c r="A942" s="436" t="s">
        <v>1734</v>
      </c>
      <c r="B942" s="305" t="s">
        <v>1735</v>
      </c>
      <c r="C942" s="307">
        <v>100</v>
      </c>
      <c r="D942" s="307"/>
      <c r="E942" s="311">
        <f t="shared" si="76"/>
        <v>-1</v>
      </c>
      <c r="F942" s="274" t="str">
        <f t="shared" si="72"/>
        <v>是</v>
      </c>
      <c r="G942" s="148" t="str">
        <f t="shared" si="73"/>
        <v>项</v>
      </c>
    </row>
    <row r="943" ht="18" customHeight="1" spans="1:7">
      <c r="A943" s="436" t="s">
        <v>1736</v>
      </c>
      <c r="B943" s="305" t="s">
        <v>1737</v>
      </c>
      <c r="C943" s="307">
        <v>0</v>
      </c>
      <c r="D943" s="307">
        <v>0</v>
      </c>
      <c r="E943" s="311" t="str">
        <f t="shared" si="76"/>
        <v/>
      </c>
      <c r="F943" s="274" t="str">
        <f t="shared" si="72"/>
        <v>否</v>
      </c>
      <c r="G943" s="148" t="str">
        <f t="shared" si="73"/>
        <v>项</v>
      </c>
    </row>
    <row r="944" ht="37" customHeight="1" spans="1:7">
      <c r="A944" s="436" t="s">
        <v>1738</v>
      </c>
      <c r="B944" s="305" t="s">
        <v>1739</v>
      </c>
      <c r="C944" s="307"/>
      <c r="D944" s="307"/>
      <c r="E944" s="311" t="str">
        <f t="shared" si="76"/>
        <v/>
      </c>
      <c r="F944" s="274" t="str">
        <f t="shared" si="72"/>
        <v>否</v>
      </c>
      <c r="G944" s="148" t="str">
        <f t="shared" si="73"/>
        <v>项</v>
      </c>
    </row>
    <row r="945" ht="37" customHeight="1" spans="1:7">
      <c r="A945" s="435" t="s">
        <v>1740</v>
      </c>
      <c r="B945" s="301" t="s">
        <v>1741</v>
      </c>
      <c r="C945" s="310">
        <f>SUBTOTAL(9,C946:C954)</f>
        <v>1837</v>
      </c>
      <c r="D945" s="310">
        <f>SUBTOTAL(9,D946:D954)</f>
        <v>314</v>
      </c>
      <c r="E945" s="311">
        <f t="shared" si="76"/>
        <v>-0.829</v>
      </c>
      <c r="F945" s="274" t="str">
        <f t="shared" si="72"/>
        <v>是</v>
      </c>
      <c r="G945" s="148" t="str">
        <f t="shared" si="73"/>
        <v>款</v>
      </c>
    </row>
    <row r="946" ht="30" customHeight="1" spans="1:7">
      <c r="A946" s="436" t="s">
        <v>1742</v>
      </c>
      <c r="B946" s="305" t="s">
        <v>1743</v>
      </c>
      <c r="C946" s="307">
        <v>0</v>
      </c>
      <c r="D946" s="307">
        <v>0</v>
      </c>
      <c r="E946" s="311" t="str">
        <f t="shared" si="76"/>
        <v/>
      </c>
      <c r="F946" s="274" t="str">
        <f t="shared" si="72"/>
        <v>否</v>
      </c>
      <c r="G946" s="148" t="str">
        <f t="shared" si="73"/>
        <v>项</v>
      </c>
    </row>
    <row r="947" ht="26" customHeight="1" spans="1:7">
      <c r="A947" s="436" t="s">
        <v>1744</v>
      </c>
      <c r="B947" s="305" t="s">
        <v>1745</v>
      </c>
      <c r="C947" s="307">
        <v>0</v>
      </c>
      <c r="D947" s="307">
        <v>0</v>
      </c>
      <c r="E947" s="311" t="str">
        <f t="shared" si="76"/>
        <v/>
      </c>
      <c r="F947" s="274" t="str">
        <f t="shared" si="72"/>
        <v>否</v>
      </c>
      <c r="G947" s="148" t="str">
        <f t="shared" si="73"/>
        <v>项</v>
      </c>
    </row>
    <row r="948" ht="29" customHeight="1" spans="1:7">
      <c r="A948" s="436" t="s">
        <v>1746</v>
      </c>
      <c r="B948" s="305" t="s">
        <v>1747</v>
      </c>
      <c r="C948" s="307">
        <v>1137</v>
      </c>
      <c r="D948" s="307">
        <v>199</v>
      </c>
      <c r="E948" s="311">
        <f t="shared" si="76"/>
        <v>-0.825</v>
      </c>
      <c r="F948" s="274" t="str">
        <f t="shared" si="72"/>
        <v>是</v>
      </c>
      <c r="G948" s="148" t="str">
        <f t="shared" si="73"/>
        <v>项</v>
      </c>
    </row>
    <row r="949" ht="29" customHeight="1" spans="1:7">
      <c r="A949" s="436" t="s">
        <v>1748</v>
      </c>
      <c r="B949" s="305" t="s">
        <v>1749</v>
      </c>
      <c r="C949" s="307">
        <v>700</v>
      </c>
      <c r="D949" s="307">
        <v>115</v>
      </c>
      <c r="E949" s="311">
        <f t="shared" si="76"/>
        <v>-0.836</v>
      </c>
      <c r="F949" s="274" t="str">
        <f t="shared" si="72"/>
        <v>是</v>
      </c>
      <c r="G949" s="148" t="str">
        <f t="shared" si="73"/>
        <v>项</v>
      </c>
    </row>
    <row r="950" ht="36" hidden="1" customHeight="1" spans="1:7">
      <c r="A950" s="436" t="s">
        <v>1750</v>
      </c>
      <c r="B950" s="305" t="s">
        <v>1751</v>
      </c>
      <c r="C950" s="307">
        <v>0</v>
      </c>
      <c r="D950" s="307">
        <v>0</v>
      </c>
      <c r="E950" s="308" t="str">
        <f>IF(C950&gt;0,D950/C950-1,IF(C950&lt;0,-(D950/C950-1),""))</f>
        <v/>
      </c>
      <c r="F950" s="274" t="str">
        <f t="shared" si="72"/>
        <v>否</v>
      </c>
      <c r="G950" s="148" t="str">
        <f t="shared" si="73"/>
        <v>项</v>
      </c>
    </row>
    <row r="951" ht="36" hidden="1" customHeight="1" spans="1:7">
      <c r="A951" s="436" t="s">
        <v>1752</v>
      </c>
      <c r="B951" s="305" t="s">
        <v>1753</v>
      </c>
      <c r="C951" s="307">
        <v>0</v>
      </c>
      <c r="D951" s="307">
        <v>0</v>
      </c>
      <c r="E951" s="308" t="str">
        <f>IF(C951&gt;0,D951/C951-1,IF(C951&lt;0,-(D951/C951-1),""))</f>
        <v/>
      </c>
      <c r="F951" s="274" t="str">
        <f t="shared" si="72"/>
        <v>否</v>
      </c>
      <c r="G951" s="148" t="str">
        <f t="shared" si="73"/>
        <v>项</v>
      </c>
    </row>
    <row r="952" ht="36" hidden="1" customHeight="1" spans="1:7">
      <c r="A952" s="435" t="s">
        <v>1754</v>
      </c>
      <c r="B952" s="301" t="s">
        <v>1755</v>
      </c>
      <c r="C952" s="310">
        <f>SUM(C953:C954)</f>
        <v>0</v>
      </c>
      <c r="D952" s="310">
        <f>SUM(D953:D954)</f>
        <v>0</v>
      </c>
      <c r="E952" s="311" t="str">
        <f>IF(C952&gt;0,D952/C952-1,IF(C952&lt;0,-(D952/C952-1),""))</f>
        <v/>
      </c>
      <c r="F952" s="274" t="str">
        <f t="shared" si="72"/>
        <v>否</v>
      </c>
      <c r="G952" s="148" t="str">
        <f t="shared" si="73"/>
        <v>款</v>
      </c>
    </row>
    <row r="953" ht="36" hidden="1" customHeight="1" spans="1:7">
      <c r="A953" s="436" t="s">
        <v>1756</v>
      </c>
      <c r="B953" s="305" t="s">
        <v>1757</v>
      </c>
      <c r="C953" s="307">
        <v>0</v>
      </c>
      <c r="D953" s="307">
        <v>0</v>
      </c>
      <c r="E953" s="308" t="str">
        <f>IF(C953&gt;0,D953/C953-1,IF(C953&lt;0,-(D953/C953-1),""))</f>
        <v/>
      </c>
      <c r="F953" s="274" t="str">
        <f t="shared" si="72"/>
        <v>否</v>
      </c>
      <c r="G953" s="148" t="str">
        <f t="shared" si="73"/>
        <v>项</v>
      </c>
    </row>
    <row r="954" ht="15" customHeight="1" spans="1:7">
      <c r="A954" s="436" t="s">
        <v>1758</v>
      </c>
      <c r="B954" s="305" t="s">
        <v>1759</v>
      </c>
      <c r="C954" s="307">
        <v>0</v>
      </c>
      <c r="D954" s="307">
        <v>0</v>
      </c>
      <c r="E954" s="311" t="str">
        <f>IF(C954&lt;&gt;0,D954/C954-1,"")</f>
        <v/>
      </c>
      <c r="F954" s="274" t="str">
        <f t="shared" si="72"/>
        <v>否</v>
      </c>
      <c r="G954" s="148" t="str">
        <f t="shared" si="73"/>
        <v>项</v>
      </c>
    </row>
    <row r="955" ht="26" customHeight="1" spans="1:7">
      <c r="A955" s="435" t="s">
        <v>1760</v>
      </c>
      <c r="B955" s="301" t="s">
        <v>1761</v>
      </c>
      <c r="C955" s="310">
        <f>SUBTOTAL(9,C957)</f>
        <v>500</v>
      </c>
      <c r="D955" s="310"/>
      <c r="E955" s="311">
        <f>IF(C955&lt;&gt;0,D955/C955-1,"")</f>
        <v>-1</v>
      </c>
      <c r="F955" s="274" t="str">
        <f t="shared" si="72"/>
        <v>是</v>
      </c>
      <c r="G955" s="148" t="str">
        <f t="shared" si="73"/>
        <v>款</v>
      </c>
    </row>
    <row r="956" ht="36" hidden="1" customHeight="1" spans="1:7">
      <c r="A956" s="436" t="s">
        <v>1762</v>
      </c>
      <c r="B956" s="305" t="s">
        <v>1763</v>
      </c>
      <c r="C956" s="307">
        <v>0</v>
      </c>
      <c r="D956" s="307">
        <v>0</v>
      </c>
      <c r="E956" s="308" t="str">
        <f>IF(C956&gt;0,D956/C956-1,IF(C956&lt;0,-(D956/C956-1),""))</f>
        <v/>
      </c>
      <c r="F956" s="274" t="str">
        <f t="shared" si="72"/>
        <v>否</v>
      </c>
      <c r="G956" s="148" t="str">
        <f t="shared" si="73"/>
        <v>项</v>
      </c>
    </row>
    <row r="957" ht="27" customHeight="1" spans="1:7">
      <c r="A957" s="436" t="s">
        <v>1764</v>
      </c>
      <c r="B957" s="305" t="s">
        <v>1765</v>
      </c>
      <c r="C957" s="307">
        <v>500</v>
      </c>
      <c r="D957" s="307"/>
      <c r="E957" s="311">
        <f t="shared" ref="E957:E968" si="77">IF(C957&lt;&gt;0,D957/C957-1,"")</f>
        <v>-1</v>
      </c>
      <c r="F957" s="274" t="str">
        <f t="shared" si="72"/>
        <v>是</v>
      </c>
      <c r="G957" s="148" t="str">
        <f t="shared" si="73"/>
        <v>项</v>
      </c>
    </row>
    <row r="958" ht="37" customHeight="1" spans="1:7">
      <c r="A958" s="435" t="s">
        <v>1766</v>
      </c>
      <c r="B958" s="445" t="s">
        <v>519</v>
      </c>
      <c r="C958" s="448"/>
      <c r="D958" s="448"/>
      <c r="E958" s="311" t="str">
        <f t="shared" si="77"/>
        <v/>
      </c>
      <c r="F958" s="274" t="str">
        <f t="shared" si="72"/>
        <v>否</v>
      </c>
      <c r="G958" s="148" t="str">
        <f t="shared" si="73"/>
        <v>项</v>
      </c>
    </row>
    <row r="959" ht="37" customHeight="1" spans="1:7">
      <c r="A959" s="435" t="s">
        <v>1767</v>
      </c>
      <c r="B959" s="445" t="s">
        <v>1768</v>
      </c>
      <c r="C959" s="448"/>
      <c r="D959" s="448"/>
      <c r="E959" s="311" t="str">
        <f t="shared" si="77"/>
        <v/>
      </c>
      <c r="F959" s="274" t="str">
        <f t="shared" si="72"/>
        <v>否</v>
      </c>
      <c r="G959" s="148" t="str">
        <f t="shared" si="73"/>
        <v>项</v>
      </c>
    </row>
    <row r="960" ht="37" customHeight="1" spans="1:7">
      <c r="A960" s="435" t="s">
        <v>93</v>
      </c>
      <c r="B960" s="301" t="s">
        <v>94</v>
      </c>
      <c r="C960" s="310">
        <f>C961+C984+C994+C1004+C1009+C1016+C1021</f>
        <v>12017</v>
      </c>
      <c r="D960" s="310">
        <f>D961+D984+D994+D1004+D1009+D1016+D1021</f>
        <v>3025</v>
      </c>
      <c r="E960" s="311">
        <f t="shared" si="77"/>
        <v>-0.748</v>
      </c>
      <c r="F960" s="274" t="str">
        <f t="shared" si="72"/>
        <v>是</v>
      </c>
      <c r="G960" s="148" t="str">
        <f t="shared" si="73"/>
        <v>类</v>
      </c>
    </row>
    <row r="961" ht="37" customHeight="1" spans="1:7">
      <c r="A961" s="435" t="s">
        <v>1769</v>
      </c>
      <c r="B961" s="301" t="s">
        <v>1770</v>
      </c>
      <c r="C961" s="310">
        <f>SUBTOTAL(9,C962:C983)</f>
        <v>8803</v>
      </c>
      <c r="D961" s="310">
        <f>SUBTOTAL(9,D962:D983)</f>
        <v>3011</v>
      </c>
      <c r="E961" s="311">
        <f t="shared" si="77"/>
        <v>-0.658</v>
      </c>
      <c r="F961" s="274" t="str">
        <f t="shared" si="72"/>
        <v>是</v>
      </c>
      <c r="G961" s="148" t="str">
        <f t="shared" si="73"/>
        <v>款</v>
      </c>
    </row>
    <row r="962" ht="37" customHeight="1" spans="1:7">
      <c r="A962" s="436" t="s">
        <v>1771</v>
      </c>
      <c r="B962" s="305" t="s">
        <v>139</v>
      </c>
      <c r="C962" s="307">
        <v>260</v>
      </c>
      <c r="D962" s="307">
        <v>208</v>
      </c>
      <c r="E962" s="311">
        <f t="shared" si="77"/>
        <v>-0.2</v>
      </c>
      <c r="F962" s="274" t="str">
        <f t="shared" si="72"/>
        <v>是</v>
      </c>
      <c r="G962" s="148" t="str">
        <f t="shared" si="73"/>
        <v>项</v>
      </c>
    </row>
    <row r="963" ht="37" customHeight="1" spans="1:7">
      <c r="A963" s="436" t="s">
        <v>1772</v>
      </c>
      <c r="B963" s="305" t="s">
        <v>141</v>
      </c>
      <c r="C963" s="307"/>
      <c r="D963" s="307"/>
      <c r="E963" s="311" t="str">
        <f t="shared" si="77"/>
        <v/>
      </c>
      <c r="F963" s="274" t="str">
        <f t="shared" si="72"/>
        <v>否</v>
      </c>
      <c r="G963" s="148" t="str">
        <f t="shared" si="73"/>
        <v>项</v>
      </c>
    </row>
    <row r="964" ht="37" customHeight="1" spans="1:7">
      <c r="A964" s="436" t="s">
        <v>1773</v>
      </c>
      <c r="B964" s="305" t="s">
        <v>143</v>
      </c>
      <c r="C964" s="307"/>
      <c r="D964" s="307"/>
      <c r="E964" s="311" t="str">
        <f t="shared" si="77"/>
        <v/>
      </c>
      <c r="F964" s="274" t="str">
        <f t="shared" ref="F964:F1027" si="78">IF(LEN(A964)=3,"是",IF(B964&lt;&gt;"",IF(SUM(C964:D964)&lt;&gt;0,"是","否"),"是"))</f>
        <v>否</v>
      </c>
      <c r="G964" s="148" t="str">
        <f t="shared" ref="G964:G1027" si="79">IF(LEN(A964)=3,"类",IF(LEN(A964)=5,"款","项"))</f>
        <v>项</v>
      </c>
    </row>
    <row r="965" ht="37" customHeight="1" spans="1:7">
      <c r="A965" s="436" t="s">
        <v>1774</v>
      </c>
      <c r="B965" s="305" t="s">
        <v>1775</v>
      </c>
      <c r="C965" s="307">
        <v>2087</v>
      </c>
      <c r="D965" s="307">
        <v>1320</v>
      </c>
      <c r="E965" s="311">
        <f t="shared" si="77"/>
        <v>-0.368</v>
      </c>
      <c r="F965" s="274" t="str">
        <f t="shared" si="78"/>
        <v>是</v>
      </c>
      <c r="G965" s="148" t="str">
        <f t="shared" si="79"/>
        <v>项</v>
      </c>
    </row>
    <row r="966" ht="37" customHeight="1" spans="1:7">
      <c r="A966" s="436" t="s">
        <v>1776</v>
      </c>
      <c r="B966" s="305" t="s">
        <v>1777</v>
      </c>
      <c r="C966" s="307">
        <v>5865</v>
      </c>
      <c r="D966" s="307">
        <v>986</v>
      </c>
      <c r="E966" s="311">
        <f t="shared" si="77"/>
        <v>-0.832</v>
      </c>
      <c r="F966" s="274" t="str">
        <f t="shared" si="78"/>
        <v>是</v>
      </c>
      <c r="G966" s="148" t="str">
        <f t="shared" si="79"/>
        <v>项</v>
      </c>
    </row>
    <row r="967" ht="37" customHeight="1" spans="1:7">
      <c r="A967" s="436" t="s">
        <v>1778</v>
      </c>
      <c r="B967" s="305" t="s">
        <v>1779</v>
      </c>
      <c r="C967" s="307"/>
      <c r="D967" s="307"/>
      <c r="E967" s="311" t="str">
        <f t="shared" si="77"/>
        <v/>
      </c>
      <c r="F967" s="274" t="str">
        <f t="shared" si="78"/>
        <v>否</v>
      </c>
      <c r="G967" s="148" t="str">
        <f t="shared" si="79"/>
        <v>项</v>
      </c>
    </row>
    <row r="968" ht="37" customHeight="1" spans="1:7">
      <c r="A968" s="436" t="s">
        <v>1780</v>
      </c>
      <c r="B968" s="305" t="s">
        <v>1781</v>
      </c>
      <c r="C968" s="307"/>
      <c r="D968" s="307"/>
      <c r="E968" s="311" t="str">
        <f t="shared" si="77"/>
        <v/>
      </c>
      <c r="F968" s="274" t="str">
        <f t="shared" si="78"/>
        <v>否</v>
      </c>
      <c r="G968" s="148" t="str">
        <f t="shared" si="79"/>
        <v>项</v>
      </c>
    </row>
    <row r="969" ht="36" hidden="1" customHeight="1" spans="1:7">
      <c r="A969" s="436" t="s">
        <v>1782</v>
      </c>
      <c r="B969" s="305" t="s">
        <v>1783</v>
      </c>
      <c r="C969" s="307">
        <v>0</v>
      </c>
      <c r="D969" s="307">
        <v>0</v>
      </c>
      <c r="E969" s="308" t="str">
        <f>IF(C969&gt;0,D969/C969-1,IF(C969&lt;0,-(D969/C969-1),""))</f>
        <v/>
      </c>
      <c r="F969" s="274" t="str">
        <f t="shared" si="78"/>
        <v>否</v>
      </c>
      <c r="G969" s="148" t="str">
        <f t="shared" si="79"/>
        <v>项</v>
      </c>
    </row>
    <row r="970" ht="37" customHeight="1" spans="1:7">
      <c r="A970" s="436" t="s">
        <v>1784</v>
      </c>
      <c r="B970" s="305" t="s">
        <v>1785</v>
      </c>
      <c r="C970" s="307">
        <v>512</v>
      </c>
      <c r="D970" s="307">
        <v>417</v>
      </c>
      <c r="E970" s="311">
        <f t="shared" ref="E970:E976" si="80">IF(C970&lt;&gt;0,D970/C970-1,"")</f>
        <v>-0.186</v>
      </c>
      <c r="F970" s="274" t="str">
        <f t="shared" si="78"/>
        <v>是</v>
      </c>
      <c r="G970" s="148" t="str">
        <f t="shared" si="79"/>
        <v>项</v>
      </c>
    </row>
    <row r="971" ht="37" customHeight="1" spans="1:7">
      <c r="A971" s="436" t="s">
        <v>1786</v>
      </c>
      <c r="B971" s="305" t="s">
        <v>1787</v>
      </c>
      <c r="C971" s="307"/>
      <c r="D971" s="307"/>
      <c r="E971" s="311" t="str">
        <f t="shared" si="80"/>
        <v/>
      </c>
      <c r="F971" s="274" t="str">
        <f t="shared" si="78"/>
        <v>否</v>
      </c>
      <c r="G971" s="148" t="str">
        <f t="shared" si="79"/>
        <v>项</v>
      </c>
    </row>
    <row r="972" ht="37" customHeight="1" spans="1:7">
      <c r="A972" s="436" t="s">
        <v>1788</v>
      </c>
      <c r="B972" s="305" t="s">
        <v>1789</v>
      </c>
      <c r="C972" s="307"/>
      <c r="D972" s="307"/>
      <c r="E972" s="311" t="str">
        <f t="shared" si="80"/>
        <v/>
      </c>
      <c r="F972" s="274" t="str">
        <f t="shared" si="78"/>
        <v>否</v>
      </c>
      <c r="G972" s="148" t="str">
        <f t="shared" si="79"/>
        <v>项</v>
      </c>
    </row>
    <row r="973" ht="37" customHeight="1" spans="1:7">
      <c r="A973" s="436" t="s">
        <v>1790</v>
      </c>
      <c r="B973" s="305" t="s">
        <v>1791</v>
      </c>
      <c r="C973" s="307"/>
      <c r="D973" s="307"/>
      <c r="E973" s="311" t="str">
        <f t="shared" si="80"/>
        <v/>
      </c>
      <c r="F973" s="274" t="str">
        <f t="shared" si="78"/>
        <v>否</v>
      </c>
      <c r="G973" s="148" t="str">
        <f t="shared" si="79"/>
        <v>项</v>
      </c>
    </row>
    <row r="974" ht="37" customHeight="1" spans="1:7">
      <c r="A974" s="436" t="s">
        <v>1792</v>
      </c>
      <c r="B974" s="305" t="s">
        <v>1793</v>
      </c>
      <c r="C974" s="307"/>
      <c r="D974" s="307"/>
      <c r="E974" s="311" t="str">
        <f t="shared" si="80"/>
        <v/>
      </c>
      <c r="F974" s="274" t="str">
        <f t="shared" si="78"/>
        <v>否</v>
      </c>
      <c r="G974" s="148" t="str">
        <f t="shared" si="79"/>
        <v>项</v>
      </c>
    </row>
    <row r="975" ht="37" customHeight="1" spans="1:7">
      <c r="A975" s="436" t="s">
        <v>1794</v>
      </c>
      <c r="B975" s="305" t="s">
        <v>1795</v>
      </c>
      <c r="C975" s="307"/>
      <c r="D975" s="307"/>
      <c r="E975" s="311" t="str">
        <f t="shared" si="80"/>
        <v/>
      </c>
      <c r="F975" s="274" t="str">
        <f t="shared" si="78"/>
        <v>否</v>
      </c>
      <c r="G975" s="148" t="str">
        <f t="shared" si="79"/>
        <v>项</v>
      </c>
    </row>
    <row r="976" ht="37" customHeight="1" spans="1:7">
      <c r="A976" s="436" t="s">
        <v>1796</v>
      </c>
      <c r="B976" s="305" t="s">
        <v>1797</v>
      </c>
      <c r="C976" s="307"/>
      <c r="D976" s="307"/>
      <c r="E976" s="311" t="str">
        <f t="shared" si="80"/>
        <v/>
      </c>
      <c r="F976" s="274" t="str">
        <f t="shared" si="78"/>
        <v>否</v>
      </c>
      <c r="G976" s="148" t="str">
        <f t="shared" si="79"/>
        <v>项</v>
      </c>
    </row>
    <row r="977" ht="23" hidden="1" customHeight="1" spans="1:7">
      <c r="A977" s="436" t="s">
        <v>1798</v>
      </c>
      <c r="B977" s="305" t="s">
        <v>1799</v>
      </c>
      <c r="C977" s="307">
        <v>0</v>
      </c>
      <c r="D977" s="307">
        <v>0</v>
      </c>
      <c r="E977" s="308" t="str">
        <f>IF(C977&gt;0,D977/C977-1,IF(C977&lt;0,-(D977/C977-1),""))</f>
        <v/>
      </c>
      <c r="F977" s="274" t="str">
        <f t="shared" si="78"/>
        <v>否</v>
      </c>
      <c r="G977" s="148" t="str">
        <f t="shared" si="79"/>
        <v>项</v>
      </c>
    </row>
    <row r="978" ht="37" customHeight="1" spans="1:7">
      <c r="A978" s="436" t="s">
        <v>1800</v>
      </c>
      <c r="B978" s="305" t="s">
        <v>1801</v>
      </c>
      <c r="C978" s="307">
        <v>79</v>
      </c>
      <c r="D978" s="307">
        <v>80</v>
      </c>
      <c r="E978" s="311">
        <f>IF(C978&lt;&gt;0,D978/C978-1,"")</f>
        <v>0.013</v>
      </c>
      <c r="F978" s="274" t="str">
        <f t="shared" si="78"/>
        <v>是</v>
      </c>
      <c r="G978" s="148" t="str">
        <f t="shared" si="79"/>
        <v>项</v>
      </c>
    </row>
    <row r="979" ht="36" hidden="1" customHeight="1" spans="1:7">
      <c r="A979" s="436" t="s">
        <v>1802</v>
      </c>
      <c r="B979" s="305" t="s">
        <v>1803</v>
      </c>
      <c r="C979" s="307">
        <v>0</v>
      </c>
      <c r="D979" s="307">
        <v>0</v>
      </c>
      <c r="E979" s="308" t="str">
        <f>IF(C979&gt;0,D979/C979-1,IF(C979&lt;0,-(D979/C979-1),""))</f>
        <v/>
      </c>
      <c r="F979" s="274" t="str">
        <f t="shared" si="78"/>
        <v>否</v>
      </c>
      <c r="G979" s="148" t="str">
        <f t="shared" si="79"/>
        <v>项</v>
      </c>
    </row>
    <row r="980" ht="37" customHeight="1" spans="1:7">
      <c r="A980" s="436" t="s">
        <v>1804</v>
      </c>
      <c r="B980" s="305" t="s">
        <v>1805</v>
      </c>
      <c r="C980" s="307"/>
      <c r="D980" s="307"/>
      <c r="E980" s="311" t="str">
        <f>IF(C980&lt;&gt;0,D980/C980-1,"")</f>
        <v/>
      </c>
      <c r="F980" s="274" t="str">
        <f t="shared" si="78"/>
        <v>否</v>
      </c>
      <c r="G980" s="148" t="str">
        <f t="shared" si="79"/>
        <v>项</v>
      </c>
    </row>
    <row r="981" ht="37" customHeight="1" spans="1:7">
      <c r="A981" s="436" t="s">
        <v>1806</v>
      </c>
      <c r="B981" s="305" t="s">
        <v>1807</v>
      </c>
      <c r="C981" s="307"/>
      <c r="D981" s="307"/>
      <c r="E981" s="311" t="str">
        <f>IF(C981&lt;&gt;0,D981/C981-1,"")</f>
        <v/>
      </c>
      <c r="F981" s="274" t="str">
        <f t="shared" si="78"/>
        <v>否</v>
      </c>
      <c r="G981" s="148" t="str">
        <f t="shared" si="79"/>
        <v>项</v>
      </c>
    </row>
    <row r="982" ht="37" customHeight="1" spans="1:7">
      <c r="A982" s="436" t="s">
        <v>1808</v>
      </c>
      <c r="B982" s="305" t="s">
        <v>1809</v>
      </c>
      <c r="C982" s="307"/>
      <c r="D982" s="307"/>
      <c r="E982" s="311" t="str">
        <f>IF(C982&lt;&gt;0,D982/C982-1,"")</f>
        <v/>
      </c>
      <c r="F982" s="274" t="str">
        <f t="shared" si="78"/>
        <v>否</v>
      </c>
      <c r="G982" s="148" t="str">
        <f t="shared" si="79"/>
        <v>项</v>
      </c>
    </row>
    <row r="983" ht="37" customHeight="1" spans="1:7">
      <c r="A983" s="436" t="s">
        <v>1810</v>
      </c>
      <c r="B983" s="305" t="s">
        <v>1811</v>
      </c>
      <c r="C983" s="307"/>
      <c r="D983" s="307"/>
      <c r="E983" s="311" t="str">
        <f>IF(C983&lt;&gt;0,D983/C983-1,"")</f>
        <v/>
      </c>
      <c r="F983" s="274" t="str">
        <f t="shared" si="78"/>
        <v>否</v>
      </c>
      <c r="G983" s="148" t="str">
        <f t="shared" si="79"/>
        <v>项</v>
      </c>
    </row>
    <row r="984" ht="37" customHeight="1" spans="1:7">
      <c r="A984" s="435" t="s">
        <v>1812</v>
      </c>
      <c r="B984" s="301" t="s">
        <v>1813</v>
      </c>
      <c r="C984" s="310"/>
      <c r="D984" s="310"/>
      <c r="E984" s="311" t="str">
        <f>IF(C984&lt;&gt;0,D984/C984-1,"")</f>
        <v/>
      </c>
      <c r="F984" s="274" t="str">
        <f t="shared" si="78"/>
        <v>否</v>
      </c>
      <c r="G984" s="148" t="str">
        <f t="shared" si="79"/>
        <v>款</v>
      </c>
    </row>
    <row r="985" ht="36" hidden="1" customHeight="1" spans="1:7">
      <c r="A985" s="436" t="s">
        <v>1814</v>
      </c>
      <c r="B985" s="305" t="s">
        <v>139</v>
      </c>
      <c r="C985" s="307">
        <v>0</v>
      </c>
      <c r="D985" s="307">
        <v>0</v>
      </c>
      <c r="E985" s="308" t="str">
        <f>IF(C985&gt;0,D985/C985-1,IF(C985&lt;0,-(D985/C985-1),""))</f>
        <v/>
      </c>
      <c r="F985" s="274" t="str">
        <f t="shared" si="78"/>
        <v>否</v>
      </c>
      <c r="G985" s="148" t="str">
        <f t="shared" si="79"/>
        <v>项</v>
      </c>
    </row>
    <row r="986" ht="36" hidden="1" customHeight="1" spans="1:7">
      <c r="A986" s="436" t="s">
        <v>1815</v>
      </c>
      <c r="B986" s="305" t="s">
        <v>141</v>
      </c>
      <c r="C986" s="307">
        <v>0</v>
      </c>
      <c r="D986" s="307">
        <v>0</v>
      </c>
      <c r="E986" s="308" t="str">
        <f>IF(C986&gt;0,D986/C986-1,IF(C986&lt;0,-(D986/C986-1),""))</f>
        <v/>
      </c>
      <c r="F986" s="274" t="str">
        <f t="shared" si="78"/>
        <v>否</v>
      </c>
      <c r="G986" s="148" t="str">
        <f t="shared" si="79"/>
        <v>项</v>
      </c>
    </row>
    <row r="987" ht="36" hidden="1" customHeight="1" spans="1:7">
      <c r="A987" s="436" t="s">
        <v>1816</v>
      </c>
      <c r="B987" s="305" t="s">
        <v>143</v>
      </c>
      <c r="C987" s="307">
        <v>0</v>
      </c>
      <c r="D987" s="307">
        <v>0</v>
      </c>
      <c r="E987" s="308" t="str">
        <f>IF(C987&gt;0,D987/C987-1,IF(C987&lt;0,-(D987/C987-1),""))</f>
        <v/>
      </c>
      <c r="F987" s="274" t="str">
        <f t="shared" si="78"/>
        <v>否</v>
      </c>
      <c r="G987" s="148" t="str">
        <f t="shared" si="79"/>
        <v>项</v>
      </c>
    </row>
    <row r="988" ht="37" customHeight="1" spans="1:7">
      <c r="A988" s="436" t="s">
        <v>1817</v>
      </c>
      <c r="B988" s="305" t="s">
        <v>1818</v>
      </c>
      <c r="C988" s="307"/>
      <c r="D988" s="307"/>
      <c r="E988" s="311" t="str">
        <f>IF(C988&lt;&gt;0,D988/C988-1,"")</f>
        <v/>
      </c>
      <c r="F988" s="274" t="str">
        <f t="shared" si="78"/>
        <v>否</v>
      </c>
      <c r="G988" s="148" t="str">
        <f t="shared" si="79"/>
        <v>项</v>
      </c>
    </row>
    <row r="989" ht="36" hidden="1" customHeight="1" spans="1:7">
      <c r="A989" s="436" t="s">
        <v>1819</v>
      </c>
      <c r="B989" s="305" t="s">
        <v>1820</v>
      </c>
      <c r="C989" s="307">
        <v>0</v>
      </c>
      <c r="D989" s="307">
        <v>0</v>
      </c>
      <c r="E989" s="308" t="str">
        <f>IF(C989&gt;0,D989/C989-1,IF(C989&lt;0,-(D989/C989-1),""))</f>
        <v/>
      </c>
      <c r="F989" s="274" t="str">
        <f t="shared" si="78"/>
        <v>否</v>
      </c>
      <c r="G989" s="148" t="str">
        <f t="shared" si="79"/>
        <v>项</v>
      </c>
    </row>
    <row r="990" ht="37" customHeight="1" spans="1:7">
      <c r="A990" s="436" t="s">
        <v>1821</v>
      </c>
      <c r="B990" s="305" t="s">
        <v>1822</v>
      </c>
      <c r="C990" s="307"/>
      <c r="D990" s="307"/>
      <c r="E990" s="311" t="str">
        <f>IF(C990&lt;&gt;0,D990/C990-1,"")</f>
        <v/>
      </c>
      <c r="F990" s="274" t="str">
        <f t="shared" si="78"/>
        <v>否</v>
      </c>
      <c r="G990" s="148" t="str">
        <f t="shared" si="79"/>
        <v>项</v>
      </c>
    </row>
    <row r="991" ht="37" customHeight="1" spans="1:7">
      <c r="A991" s="436" t="s">
        <v>1823</v>
      </c>
      <c r="B991" s="305" t="s">
        <v>1824</v>
      </c>
      <c r="C991" s="307"/>
      <c r="D991" s="307"/>
      <c r="E991" s="311" t="str">
        <f>IF(C991&lt;&gt;0,D991/C991-1,"")</f>
        <v/>
      </c>
      <c r="F991" s="274" t="str">
        <f t="shared" si="78"/>
        <v>否</v>
      </c>
      <c r="G991" s="148" t="str">
        <f t="shared" si="79"/>
        <v>项</v>
      </c>
    </row>
    <row r="992" ht="36" hidden="1" customHeight="1" spans="1:7">
      <c r="A992" s="436" t="s">
        <v>1825</v>
      </c>
      <c r="B992" s="305" t="s">
        <v>1826</v>
      </c>
      <c r="C992" s="307">
        <v>0</v>
      </c>
      <c r="D992" s="307">
        <v>0</v>
      </c>
      <c r="E992" s="308" t="str">
        <f>IF(C992&gt;0,D992/C992-1,IF(C992&lt;0,-(D992/C992-1),""))</f>
        <v/>
      </c>
      <c r="F992" s="274" t="str">
        <f t="shared" si="78"/>
        <v>否</v>
      </c>
      <c r="G992" s="148" t="str">
        <f t="shared" si="79"/>
        <v>项</v>
      </c>
    </row>
    <row r="993" ht="37" customHeight="1" spans="1:7">
      <c r="A993" s="436" t="s">
        <v>1827</v>
      </c>
      <c r="B993" s="305" t="s">
        <v>1828</v>
      </c>
      <c r="C993" s="307"/>
      <c r="D993" s="307"/>
      <c r="E993" s="311" t="str">
        <f>IF(C993&lt;&gt;0,D993/C993-1,"")</f>
        <v/>
      </c>
      <c r="F993" s="274" t="str">
        <f t="shared" si="78"/>
        <v>否</v>
      </c>
      <c r="G993" s="148" t="str">
        <f t="shared" si="79"/>
        <v>项</v>
      </c>
    </row>
    <row r="994" ht="37" customHeight="1" spans="1:7">
      <c r="A994" s="435" t="s">
        <v>1829</v>
      </c>
      <c r="B994" s="301" t="s">
        <v>1830</v>
      </c>
      <c r="C994" s="310"/>
      <c r="D994" s="310"/>
      <c r="E994" s="311" t="str">
        <f>IF(C994&lt;&gt;0,D994/C994-1,"")</f>
        <v/>
      </c>
      <c r="F994" s="274" t="str">
        <f t="shared" si="78"/>
        <v>否</v>
      </c>
      <c r="G994" s="148" t="str">
        <f t="shared" si="79"/>
        <v>款</v>
      </c>
    </row>
    <row r="995" ht="36" hidden="1" customHeight="1" spans="1:7">
      <c r="A995" s="436" t="s">
        <v>1831</v>
      </c>
      <c r="B995" s="305" t="s">
        <v>139</v>
      </c>
      <c r="C995" s="307">
        <v>0</v>
      </c>
      <c r="D995" s="307">
        <v>0</v>
      </c>
      <c r="E995" s="308" t="str">
        <f>IF(C995&gt;0,D995/C995-1,IF(C995&lt;0,-(D995/C995-1),""))</f>
        <v/>
      </c>
      <c r="F995" s="274" t="str">
        <f t="shared" si="78"/>
        <v>否</v>
      </c>
      <c r="G995" s="148" t="str">
        <f t="shared" si="79"/>
        <v>项</v>
      </c>
    </row>
    <row r="996" ht="36" hidden="1" customHeight="1" spans="1:7">
      <c r="A996" s="436" t="s">
        <v>1832</v>
      </c>
      <c r="B996" s="305" t="s">
        <v>141</v>
      </c>
      <c r="C996" s="307">
        <v>0</v>
      </c>
      <c r="D996" s="307">
        <v>0</v>
      </c>
      <c r="E996" s="308" t="str">
        <f>IF(C996&gt;0,D996/C996-1,IF(C996&lt;0,-(D996/C996-1),""))</f>
        <v/>
      </c>
      <c r="F996" s="274" t="str">
        <f t="shared" si="78"/>
        <v>否</v>
      </c>
      <c r="G996" s="148" t="str">
        <f t="shared" si="79"/>
        <v>项</v>
      </c>
    </row>
    <row r="997" ht="36" hidden="1" customHeight="1" spans="1:7">
      <c r="A997" s="436" t="s">
        <v>1833</v>
      </c>
      <c r="B997" s="305" t="s">
        <v>143</v>
      </c>
      <c r="C997" s="307">
        <v>0</v>
      </c>
      <c r="D997" s="307">
        <v>0</v>
      </c>
      <c r="E997" s="308" t="str">
        <f>IF(C997&gt;0,D997/C997-1,IF(C997&lt;0,-(D997/C997-1),""))</f>
        <v/>
      </c>
      <c r="F997" s="274" t="str">
        <f t="shared" si="78"/>
        <v>否</v>
      </c>
      <c r="G997" s="148" t="str">
        <f t="shared" si="79"/>
        <v>项</v>
      </c>
    </row>
    <row r="998" ht="36" hidden="1" customHeight="1" spans="1:7">
      <c r="A998" s="436" t="s">
        <v>1834</v>
      </c>
      <c r="B998" s="305" t="s">
        <v>1835</v>
      </c>
      <c r="C998" s="307">
        <v>0</v>
      </c>
      <c r="D998" s="307">
        <v>0</v>
      </c>
      <c r="E998" s="308" t="str">
        <f>IF(C998&gt;0,D998/C998-1,IF(C998&lt;0,-(D998/C998-1),""))</f>
        <v/>
      </c>
      <c r="F998" s="274" t="str">
        <f t="shared" si="78"/>
        <v>否</v>
      </c>
      <c r="G998" s="148" t="str">
        <f t="shared" si="79"/>
        <v>项</v>
      </c>
    </row>
    <row r="999" ht="36" hidden="1" customHeight="1" spans="1:7">
      <c r="A999" s="436" t="s">
        <v>1836</v>
      </c>
      <c r="B999" s="305" t="s">
        <v>1837</v>
      </c>
      <c r="C999" s="307">
        <v>0</v>
      </c>
      <c r="D999" s="307">
        <v>0</v>
      </c>
      <c r="E999" s="308" t="str">
        <f>IF(C999&gt;0,D999/C999-1,IF(C999&lt;0,-(D999/C999-1),""))</f>
        <v/>
      </c>
      <c r="F999" s="274" t="str">
        <f t="shared" si="78"/>
        <v>否</v>
      </c>
      <c r="G999" s="148" t="str">
        <f t="shared" si="79"/>
        <v>项</v>
      </c>
    </row>
    <row r="1000" ht="22" customHeight="1" spans="1:7">
      <c r="A1000" s="436" t="s">
        <v>1838</v>
      </c>
      <c r="B1000" s="305" t="s">
        <v>1839</v>
      </c>
      <c r="C1000" s="307">
        <v>0</v>
      </c>
      <c r="D1000" s="307">
        <v>0</v>
      </c>
      <c r="E1000" s="311" t="str">
        <f t="shared" ref="E1000:E1021" si="81">IF(C1000&lt;&gt;0,D1000/C1000-1,"")</f>
        <v/>
      </c>
      <c r="F1000" s="274" t="str">
        <f t="shared" si="78"/>
        <v>否</v>
      </c>
      <c r="G1000" s="148" t="str">
        <f t="shared" si="79"/>
        <v>项</v>
      </c>
    </row>
    <row r="1001" ht="37" customHeight="1" spans="1:7">
      <c r="A1001" s="436" t="s">
        <v>1840</v>
      </c>
      <c r="B1001" s="305" t="s">
        <v>1841</v>
      </c>
      <c r="C1001" s="307"/>
      <c r="D1001" s="307"/>
      <c r="E1001" s="311" t="str">
        <f t="shared" si="81"/>
        <v/>
      </c>
      <c r="F1001" s="274" t="str">
        <f t="shared" si="78"/>
        <v>否</v>
      </c>
      <c r="G1001" s="148" t="str">
        <f t="shared" si="79"/>
        <v>项</v>
      </c>
    </row>
    <row r="1002" ht="37" customHeight="1" spans="1:7">
      <c r="A1002" s="436" t="s">
        <v>1842</v>
      </c>
      <c r="B1002" s="305" t="s">
        <v>1843</v>
      </c>
      <c r="C1002" s="307"/>
      <c r="D1002" s="307"/>
      <c r="E1002" s="311" t="str">
        <f t="shared" si="81"/>
        <v/>
      </c>
      <c r="F1002" s="274" t="str">
        <f t="shared" si="78"/>
        <v>否</v>
      </c>
      <c r="G1002" s="148" t="str">
        <f t="shared" si="79"/>
        <v>项</v>
      </c>
    </row>
    <row r="1003" ht="37" customHeight="1" spans="1:7">
      <c r="A1003" s="436" t="s">
        <v>1844</v>
      </c>
      <c r="B1003" s="305" t="s">
        <v>1845</v>
      </c>
      <c r="C1003" s="307"/>
      <c r="D1003" s="307"/>
      <c r="E1003" s="311" t="str">
        <f t="shared" si="81"/>
        <v/>
      </c>
      <c r="F1003" s="274" t="str">
        <f t="shared" si="78"/>
        <v>否</v>
      </c>
      <c r="G1003" s="148" t="str">
        <f t="shared" si="79"/>
        <v>项</v>
      </c>
    </row>
    <row r="1004" ht="32" customHeight="1" spans="1:7">
      <c r="A1004" s="435" t="s">
        <v>1846</v>
      </c>
      <c r="B1004" s="301" t="s">
        <v>1847</v>
      </c>
      <c r="C1004" s="310">
        <f>SUM(C1005:C1008)</f>
        <v>1200</v>
      </c>
      <c r="D1004" s="310">
        <f>SUM(D1005:D1008)</f>
        <v>0</v>
      </c>
      <c r="E1004" s="311">
        <f t="shared" si="81"/>
        <v>-1</v>
      </c>
      <c r="F1004" s="274" t="str">
        <f t="shared" si="78"/>
        <v>是</v>
      </c>
      <c r="G1004" s="148" t="str">
        <f t="shared" si="79"/>
        <v>款</v>
      </c>
    </row>
    <row r="1005" ht="30" customHeight="1" spans="1:7">
      <c r="A1005" s="436" t="s">
        <v>1848</v>
      </c>
      <c r="B1005" s="305" t="s">
        <v>1849</v>
      </c>
      <c r="C1005" s="307">
        <v>1200</v>
      </c>
      <c r="D1005" s="307">
        <v>0</v>
      </c>
      <c r="E1005" s="311">
        <f t="shared" si="81"/>
        <v>-1</v>
      </c>
      <c r="F1005" s="274" t="str">
        <f t="shared" si="78"/>
        <v>是</v>
      </c>
      <c r="G1005" s="148" t="str">
        <f t="shared" si="79"/>
        <v>项</v>
      </c>
    </row>
    <row r="1006" ht="27" customHeight="1" spans="1:7">
      <c r="A1006" s="436" t="s">
        <v>1850</v>
      </c>
      <c r="B1006" s="305" t="s">
        <v>1851</v>
      </c>
      <c r="C1006" s="307">
        <v>0</v>
      </c>
      <c r="D1006" s="307">
        <v>0</v>
      </c>
      <c r="E1006" s="311" t="str">
        <f t="shared" si="81"/>
        <v/>
      </c>
      <c r="F1006" s="274" t="str">
        <f t="shared" si="78"/>
        <v>否</v>
      </c>
      <c r="G1006" s="148" t="str">
        <f t="shared" si="79"/>
        <v>项</v>
      </c>
    </row>
    <row r="1007" ht="25" customHeight="1" spans="1:7">
      <c r="A1007" s="436" t="s">
        <v>1852</v>
      </c>
      <c r="B1007" s="305" t="s">
        <v>1853</v>
      </c>
      <c r="C1007" s="307">
        <v>0</v>
      </c>
      <c r="D1007" s="307">
        <v>0</v>
      </c>
      <c r="E1007" s="311" t="str">
        <f t="shared" si="81"/>
        <v/>
      </c>
      <c r="F1007" s="274" t="str">
        <f t="shared" si="78"/>
        <v>否</v>
      </c>
      <c r="G1007" s="148" t="str">
        <f t="shared" si="79"/>
        <v>项</v>
      </c>
    </row>
    <row r="1008" ht="50" customHeight="1" spans="1:7">
      <c r="A1008" s="436" t="s">
        <v>1854</v>
      </c>
      <c r="B1008" s="305" t="s">
        <v>1855</v>
      </c>
      <c r="C1008" s="307">
        <v>0</v>
      </c>
      <c r="D1008" s="307">
        <v>0</v>
      </c>
      <c r="E1008" s="311" t="str">
        <f t="shared" si="81"/>
        <v/>
      </c>
      <c r="F1008" s="274" t="str">
        <f t="shared" si="78"/>
        <v>否</v>
      </c>
      <c r="G1008" s="148" t="str">
        <f t="shared" si="79"/>
        <v>项</v>
      </c>
    </row>
    <row r="1009" ht="27" customHeight="1" spans="1:7">
      <c r="A1009" s="435" t="s">
        <v>1856</v>
      </c>
      <c r="B1009" s="301" t="s">
        <v>1857</v>
      </c>
      <c r="C1009" s="310">
        <f>SUM(C1010:C1015)</f>
        <v>14</v>
      </c>
      <c r="D1009" s="310">
        <f>SUM(D1010:D1015)</f>
        <v>14</v>
      </c>
      <c r="E1009" s="311">
        <f t="shared" si="81"/>
        <v>0</v>
      </c>
      <c r="F1009" s="274" t="str">
        <f t="shared" si="78"/>
        <v>是</v>
      </c>
      <c r="G1009" s="148" t="str">
        <f t="shared" si="79"/>
        <v>款</v>
      </c>
    </row>
    <row r="1010" ht="36" customHeight="1" spans="1:7">
      <c r="A1010" s="436" t="s">
        <v>1858</v>
      </c>
      <c r="B1010" s="305" t="s">
        <v>139</v>
      </c>
      <c r="C1010" s="307">
        <v>0</v>
      </c>
      <c r="D1010" s="307">
        <v>0</v>
      </c>
      <c r="E1010" s="311" t="str">
        <f t="shared" si="81"/>
        <v/>
      </c>
      <c r="F1010" s="274" t="str">
        <f t="shared" si="78"/>
        <v>否</v>
      </c>
      <c r="G1010" s="148" t="str">
        <f t="shared" si="79"/>
        <v>项</v>
      </c>
    </row>
    <row r="1011" ht="37" customHeight="1" spans="1:7">
      <c r="A1011" s="436" t="s">
        <v>1859</v>
      </c>
      <c r="B1011" s="305" t="s">
        <v>141</v>
      </c>
      <c r="C1011" s="307">
        <v>0</v>
      </c>
      <c r="D1011" s="307">
        <v>0</v>
      </c>
      <c r="E1011" s="311" t="str">
        <f t="shared" si="81"/>
        <v/>
      </c>
      <c r="F1011" s="274" t="str">
        <f t="shared" si="78"/>
        <v>否</v>
      </c>
      <c r="G1011" s="148" t="str">
        <f t="shared" si="79"/>
        <v>项</v>
      </c>
    </row>
    <row r="1012" ht="29" customHeight="1" spans="1:7">
      <c r="A1012" s="436" t="s">
        <v>1860</v>
      </c>
      <c r="B1012" s="305" t="s">
        <v>143</v>
      </c>
      <c r="C1012" s="307">
        <v>0</v>
      </c>
      <c r="D1012" s="307">
        <v>0</v>
      </c>
      <c r="E1012" s="311" t="str">
        <f t="shared" si="81"/>
        <v/>
      </c>
      <c r="F1012" s="274" t="str">
        <f t="shared" si="78"/>
        <v>否</v>
      </c>
      <c r="G1012" s="148" t="str">
        <f t="shared" si="79"/>
        <v>项</v>
      </c>
    </row>
    <row r="1013" ht="34" customHeight="1" spans="1:7">
      <c r="A1013" s="436" t="s">
        <v>1861</v>
      </c>
      <c r="B1013" s="305" t="s">
        <v>1826</v>
      </c>
      <c r="C1013" s="307">
        <v>0</v>
      </c>
      <c r="D1013" s="307">
        <v>0</v>
      </c>
      <c r="E1013" s="311" t="str">
        <f t="shared" si="81"/>
        <v/>
      </c>
      <c r="F1013" s="274" t="str">
        <f t="shared" si="78"/>
        <v>否</v>
      </c>
      <c r="G1013" s="148" t="str">
        <f t="shared" si="79"/>
        <v>项</v>
      </c>
    </row>
    <row r="1014" ht="22" customHeight="1" spans="1:7">
      <c r="A1014" s="436" t="s">
        <v>1862</v>
      </c>
      <c r="B1014" s="305" t="s">
        <v>1863</v>
      </c>
      <c r="C1014" s="307">
        <v>0</v>
      </c>
      <c r="D1014" s="307">
        <v>0</v>
      </c>
      <c r="E1014" s="311" t="str">
        <f t="shared" si="81"/>
        <v/>
      </c>
      <c r="F1014" s="274" t="str">
        <f t="shared" si="78"/>
        <v>否</v>
      </c>
      <c r="G1014" s="148" t="str">
        <f t="shared" si="79"/>
        <v>项</v>
      </c>
    </row>
    <row r="1015" ht="26" customHeight="1" spans="1:7">
      <c r="A1015" s="436" t="s">
        <v>1864</v>
      </c>
      <c r="B1015" s="305" t="s">
        <v>1865</v>
      </c>
      <c r="C1015" s="307">
        <v>14</v>
      </c>
      <c r="D1015" s="307">
        <v>14</v>
      </c>
      <c r="E1015" s="311">
        <f t="shared" si="81"/>
        <v>0</v>
      </c>
      <c r="F1015" s="274" t="str">
        <f t="shared" si="78"/>
        <v>是</v>
      </c>
      <c r="G1015" s="148" t="str">
        <f t="shared" si="79"/>
        <v>项</v>
      </c>
    </row>
    <row r="1016" ht="30" customHeight="1" spans="1:7">
      <c r="A1016" s="435" t="s">
        <v>1866</v>
      </c>
      <c r="B1016" s="301" t="s">
        <v>1867</v>
      </c>
      <c r="C1016" s="310">
        <f>SUM(C1017:C1020)</f>
        <v>2000</v>
      </c>
      <c r="D1016" s="310">
        <f>SUM(D1017:D1020)</f>
        <v>0</v>
      </c>
      <c r="E1016" s="311">
        <f t="shared" si="81"/>
        <v>-1</v>
      </c>
      <c r="F1016" s="274" t="str">
        <f t="shared" si="78"/>
        <v>是</v>
      </c>
      <c r="G1016" s="148" t="str">
        <f t="shared" si="79"/>
        <v>款</v>
      </c>
    </row>
    <row r="1017" ht="24" customHeight="1" spans="1:7">
      <c r="A1017" s="436" t="s">
        <v>1868</v>
      </c>
      <c r="B1017" s="305" t="s">
        <v>1869</v>
      </c>
      <c r="C1017" s="307">
        <v>2000</v>
      </c>
      <c r="D1017" s="307">
        <v>0</v>
      </c>
      <c r="E1017" s="311">
        <f t="shared" si="81"/>
        <v>-1</v>
      </c>
      <c r="F1017" s="274" t="str">
        <f t="shared" si="78"/>
        <v>是</v>
      </c>
      <c r="G1017" s="148" t="str">
        <f t="shared" si="79"/>
        <v>项</v>
      </c>
    </row>
    <row r="1018" ht="23" customHeight="1" spans="1:7">
      <c r="A1018" s="436" t="s">
        <v>1870</v>
      </c>
      <c r="B1018" s="305" t="s">
        <v>1871</v>
      </c>
      <c r="C1018" s="307">
        <v>0</v>
      </c>
      <c r="D1018" s="307">
        <v>0</v>
      </c>
      <c r="E1018" s="311" t="str">
        <f t="shared" si="81"/>
        <v/>
      </c>
      <c r="F1018" s="274" t="str">
        <f t="shared" si="78"/>
        <v>否</v>
      </c>
      <c r="G1018" s="148" t="str">
        <f t="shared" si="79"/>
        <v>项</v>
      </c>
    </row>
    <row r="1019" ht="24" customHeight="1" spans="1:7">
      <c r="A1019" s="436" t="s">
        <v>1872</v>
      </c>
      <c r="B1019" s="305" t="s">
        <v>1873</v>
      </c>
      <c r="C1019" s="307">
        <v>0</v>
      </c>
      <c r="D1019" s="307">
        <v>0</v>
      </c>
      <c r="E1019" s="311" t="str">
        <f t="shared" si="81"/>
        <v/>
      </c>
      <c r="F1019" s="274" t="str">
        <f t="shared" si="78"/>
        <v>否</v>
      </c>
      <c r="G1019" s="148" t="str">
        <f t="shared" si="79"/>
        <v>项</v>
      </c>
    </row>
    <row r="1020" ht="25" customHeight="1" spans="1:7">
      <c r="A1020" s="436" t="s">
        <v>1874</v>
      </c>
      <c r="B1020" s="305" t="s">
        <v>1875</v>
      </c>
      <c r="C1020" s="307">
        <v>0</v>
      </c>
      <c r="D1020" s="307">
        <v>0</v>
      </c>
      <c r="E1020" s="311" t="str">
        <f t="shared" si="81"/>
        <v/>
      </c>
      <c r="F1020" s="274" t="str">
        <f t="shared" si="78"/>
        <v>否</v>
      </c>
      <c r="G1020" s="148" t="str">
        <f t="shared" si="79"/>
        <v>项</v>
      </c>
    </row>
    <row r="1021" ht="37" customHeight="1" spans="1:7">
      <c r="A1021" s="435" t="s">
        <v>1876</v>
      </c>
      <c r="B1021" s="301" t="s">
        <v>1877</v>
      </c>
      <c r="C1021" s="310"/>
      <c r="D1021" s="310"/>
      <c r="E1021" s="311" t="str">
        <f t="shared" si="81"/>
        <v/>
      </c>
      <c r="F1021" s="274" t="str">
        <f t="shared" si="78"/>
        <v>否</v>
      </c>
      <c r="G1021" s="148" t="str">
        <f t="shared" si="79"/>
        <v>款</v>
      </c>
    </row>
    <row r="1022" ht="36" hidden="1" customHeight="1" spans="1:7">
      <c r="A1022" s="436" t="s">
        <v>1878</v>
      </c>
      <c r="B1022" s="305" t="s">
        <v>1879</v>
      </c>
      <c r="C1022" s="307">
        <v>0</v>
      </c>
      <c r="D1022" s="307">
        <v>0</v>
      </c>
      <c r="E1022" s="308" t="str">
        <f>IF(C1022&gt;0,D1022/C1022-1,IF(C1022&lt;0,-(D1022/C1022-1),""))</f>
        <v/>
      </c>
      <c r="F1022" s="274" t="str">
        <f t="shared" si="78"/>
        <v>否</v>
      </c>
      <c r="G1022" s="148" t="str">
        <f t="shared" si="79"/>
        <v>项</v>
      </c>
    </row>
    <row r="1023" ht="37" customHeight="1" spans="1:7">
      <c r="A1023" s="436" t="s">
        <v>1880</v>
      </c>
      <c r="B1023" s="305" t="s">
        <v>1881</v>
      </c>
      <c r="C1023" s="307"/>
      <c r="D1023" s="307"/>
      <c r="E1023" s="311" t="str">
        <f>IF(C1023&lt;&gt;0,D1023/C1023-1,"")</f>
        <v/>
      </c>
      <c r="F1023" s="274" t="str">
        <f t="shared" si="78"/>
        <v>否</v>
      </c>
      <c r="G1023" s="148" t="str">
        <f t="shared" si="79"/>
        <v>项</v>
      </c>
    </row>
    <row r="1024" ht="37" customHeight="1" spans="1:7">
      <c r="A1024" s="439" t="s">
        <v>1882</v>
      </c>
      <c r="B1024" s="440" t="s">
        <v>519</v>
      </c>
      <c r="C1024" s="441"/>
      <c r="D1024" s="441"/>
      <c r="E1024" s="311" t="str">
        <f>IF(C1024&lt;&gt;0,D1024/C1024-1,"")</f>
        <v/>
      </c>
      <c r="F1024" s="274" t="str">
        <f t="shared" si="78"/>
        <v>否</v>
      </c>
      <c r="G1024" s="148" t="str">
        <f t="shared" si="79"/>
        <v>项</v>
      </c>
    </row>
    <row r="1025" ht="37" customHeight="1" spans="1:7">
      <c r="A1025" s="435" t="s">
        <v>95</v>
      </c>
      <c r="B1025" s="301" t="s">
        <v>96</v>
      </c>
      <c r="C1025" s="310">
        <f>C1026+C1036+C1052+C1057+C1074+C1081+C1089</f>
        <v>800</v>
      </c>
      <c r="D1025" s="310"/>
      <c r="E1025" s="311">
        <f>IF(C1025&lt;&gt;0,D1025/C1025-1,"")</f>
        <v>-1</v>
      </c>
      <c r="F1025" s="274" t="str">
        <f t="shared" si="78"/>
        <v>是</v>
      </c>
      <c r="G1025" s="148" t="str">
        <f t="shared" si="79"/>
        <v>类</v>
      </c>
    </row>
    <row r="1026" ht="37" customHeight="1" spans="1:7">
      <c r="A1026" s="435" t="s">
        <v>1883</v>
      </c>
      <c r="B1026" s="301" t="s">
        <v>1884</v>
      </c>
      <c r="C1026" s="310"/>
      <c r="D1026" s="310"/>
      <c r="E1026" s="311" t="str">
        <f>IF(C1026&lt;&gt;0,D1026/C1026-1,"")</f>
        <v/>
      </c>
      <c r="F1026" s="274" t="str">
        <f t="shared" si="78"/>
        <v>否</v>
      </c>
      <c r="G1026" s="148" t="str">
        <f t="shared" si="79"/>
        <v>款</v>
      </c>
    </row>
    <row r="1027" ht="37" customHeight="1" spans="1:7">
      <c r="A1027" s="436" t="s">
        <v>1885</v>
      </c>
      <c r="B1027" s="305" t="s">
        <v>139</v>
      </c>
      <c r="C1027" s="307"/>
      <c r="D1027" s="307"/>
      <c r="E1027" s="311" t="str">
        <f>IF(C1027&lt;&gt;0,D1027/C1027-1,"")</f>
        <v/>
      </c>
      <c r="F1027" s="274" t="str">
        <f t="shared" si="78"/>
        <v>否</v>
      </c>
      <c r="G1027" s="148" t="str">
        <f t="shared" si="79"/>
        <v>项</v>
      </c>
    </row>
    <row r="1028" ht="36" hidden="1" customHeight="1" spans="1:7">
      <c r="A1028" s="436" t="s">
        <v>1886</v>
      </c>
      <c r="B1028" s="305" t="s">
        <v>141</v>
      </c>
      <c r="C1028" s="307">
        <v>0</v>
      </c>
      <c r="D1028" s="307">
        <v>0</v>
      </c>
      <c r="E1028" s="308" t="str">
        <f t="shared" ref="E1028:E1091" si="82">IF(C1028&gt;0,D1028/C1028-1,IF(C1028&lt;0,-(D1028/C1028-1),""))</f>
        <v/>
      </c>
      <c r="F1028" s="274" t="str">
        <f t="shared" ref="F1028:F1091" si="83">IF(LEN(A1028)=3,"是",IF(B1028&lt;&gt;"",IF(SUM(C1028:D1028)&lt;&gt;0,"是","否"),"是"))</f>
        <v>否</v>
      </c>
      <c r="G1028" s="148" t="str">
        <f t="shared" ref="G1028:G1091" si="84">IF(LEN(A1028)=3,"类",IF(LEN(A1028)=5,"款","项"))</f>
        <v>项</v>
      </c>
    </row>
    <row r="1029" ht="36" hidden="1" customHeight="1" spans="1:7">
      <c r="A1029" s="436" t="s">
        <v>1887</v>
      </c>
      <c r="B1029" s="305" t="s">
        <v>143</v>
      </c>
      <c r="C1029" s="307">
        <v>0</v>
      </c>
      <c r="D1029" s="307">
        <v>0</v>
      </c>
      <c r="E1029" s="308" t="str">
        <f t="shared" si="82"/>
        <v/>
      </c>
      <c r="F1029" s="274" t="str">
        <f t="shared" si="83"/>
        <v>否</v>
      </c>
      <c r="G1029" s="148" t="str">
        <f t="shared" si="84"/>
        <v>项</v>
      </c>
    </row>
    <row r="1030" ht="37" customHeight="1" spans="1:7">
      <c r="A1030" s="436" t="s">
        <v>1888</v>
      </c>
      <c r="B1030" s="305" t="s">
        <v>1889</v>
      </c>
      <c r="C1030" s="307"/>
      <c r="D1030" s="307"/>
      <c r="E1030" s="311" t="str">
        <f>IF(C1030&lt;&gt;0,D1030/C1030-1,"")</f>
        <v/>
      </c>
      <c r="F1030" s="274" t="str">
        <f t="shared" si="83"/>
        <v>否</v>
      </c>
      <c r="G1030" s="148" t="str">
        <f t="shared" si="84"/>
        <v>项</v>
      </c>
    </row>
    <row r="1031" ht="36" hidden="1" customHeight="1" spans="1:7">
      <c r="A1031" s="436" t="s">
        <v>1890</v>
      </c>
      <c r="B1031" s="305" t="s">
        <v>1891</v>
      </c>
      <c r="C1031" s="307">
        <v>0</v>
      </c>
      <c r="D1031" s="307">
        <v>0</v>
      </c>
      <c r="E1031" s="308" t="str">
        <f t="shared" si="82"/>
        <v/>
      </c>
      <c r="F1031" s="274" t="str">
        <f t="shared" si="83"/>
        <v>否</v>
      </c>
      <c r="G1031" s="148" t="str">
        <f t="shared" si="84"/>
        <v>项</v>
      </c>
    </row>
    <row r="1032" ht="36" hidden="1" customHeight="1" spans="1:7">
      <c r="A1032" s="436" t="s">
        <v>1892</v>
      </c>
      <c r="B1032" s="305" t="s">
        <v>1893</v>
      </c>
      <c r="C1032" s="307">
        <v>0</v>
      </c>
      <c r="D1032" s="307">
        <v>0</v>
      </c>
      <c r="E1032" s="308" t="str">
        <f t="shared" si="82"/>
        <v/>
      </c>
      <c r="F1032" s="274" t="str">
        <f t="shared" si="83"/>
        <v>否</v>
      </c>
      <c r="G1032" s="148" t="str">
        <f t="shared" si="84"/>
        <v>项</v>
      </c>
    </row>
    <row r="1033" ht="37" customHeight="1" spans="1:7">
      <c r="A1033" s="436" t="s">
        <v>1894</v>
      </c>
      <c r="B1033" s="305" t="s">
        <v>1895</v>
      </c>
      <c r="C1033" s="307"/>
      <c r="D1033" s="307"/>
      <c r="E1033" s="311" t="str">
        <f>IF(C1033&lt;&gt;0,D1033/C1033-1,"")</f>
        <v/>
      </c>
      <c r="F1033" s="274" t="str">
        <f t="shared" si="83"/>
        <v>否</v>
      </c>
      <c r="G1033" s="148" t="str">
        <f t="shared" si="84"/>
        <v>项</v>
      </c>
    </row>
    <row r="1034" ht="36" hidden="1" customHeight="1" spans="1:7">
      <c r="A1034" s="436" t="s">
        <v>1896</v>
      </c>
      <c r="B1034" s="305" t="s">
        <v>1897</v>
      </c>
      <c r="C1034" s="307">
        <v>0</v>
      </c>
      <c r="D1034" s="307">
        <v>0</v>
      </c>
      <c r="E1034" s="308" t="str">
        <f t="shared" si="82"/>
        <v/>
      </c>
      <c r="F1034" s="274" t="str">
        <f t="shared" si="83"/>
        <v>否</v>
      </c>
      <c r="G1034" s="148" t="str">
        <f t="shared" si="84"/>
        <v>项</v>
      </c>
    </row>
    <row r="1035" ht="37" customHeight="1" spans="1:7">
      <c r="A1035" s="436" t="s">
        <v>1898</v>
      </c>
      <c r="B1035" s="305" t="s">
        <v>1899</v>
      </c>
      <c r="C1035" s="307"/>
      <c r="D1035" s="307"/>
      <c r="E1035" s="311" t="str">
        <f>IF(C1035&lt;&gt;0,D1035/C1035-1,"")</f>
        <v/>
      </c>
      <c r="F1035" s="274" t="str">
        <f t="shared" si="83"/>
        <v>否</v>
      </c>
      <c r="G1035" s="148" t="str">
        <f t="shared" si="84"/>
        <v>项</v>
      </c>
    </row>
    <row r="1036" ht="37" customHeight="1" spans="1:7">
      <c r="A1036" s="435" t="s">
        <v>1900</v>
      </c>
      <c r="B1036" s="301" t="s">
        <v>1901</v>
      </c>
      <c r="C1036" s="310"/>
      <c r="D1036" s="310"/>
      <c r="E1036" s="311" t="str">
        <f>IF(C1036&lt;&gt;0,D1036/C1036-1,"")</f>
        <v/>
      </c>
      <c r="F1036" s="274" t="str">
        <f t="shared" si="83"/>
        <v>否</v>
      </c>
      <c r="G1036" s="148" t="str">
        <f t="shared" si="84"/>
        <v>款</v>
      </c>
    </row>
    <row r="1037" ht="37" customHeight="1" spans="1:7">
      <c r="A1037" s="436" t="s">
        <v>1902</v>
      </c>
      <c r="B1037" s="305" t="s">
        <v>139</v>
      </c>
      <c r="C1037" s="307"/>
      <c r="D1037" s="307"/>
      <c r="E1037" s="311" t="str">
        <f>IF(C1037&lt;&gt;0,D1037/C1037-1,"")</f>
        <v/>
      </c>
      <c r="F1037" s="274" t="str">
        <f t="shared" si="83"/>
        <v>否</v>
      </c>
      <c r="G1037" s="148" t="str">
        <f t="shared" si="84"/>
        <v>项</v>
      </c>
    </row>
    <row r="1038" ht="36" hidden="1" customHeight="1" spans="1:7">
      <c r="A1038" s="436" t="s">
        <v>1903</v>
      </c>
      <c r="B1038" s="305" t="s">
        <v>141</v>
      </c>
      <c r="C1038" s="307">
        <v>0</v>
      </c>
      <c r="D1038" s="307">
        <v>0</v>
      </c>
      <c r="E1038" s="308" t="str">
        <f t="shared" si="82"/>
        <v/>
      </c>
      <c r="F1038" s="274" t="str">
        <f t="shared" si="83"/>
        <v>否</v>
      </c>
      <c r="G1038" s="148" t="str">
        <f t="shared" si="84"/>
        <v>项</v>
      </c>
    </row>
    <row r="1039" ht="37" customHeight="1" spans="1:7">
      <c r="A1039" s="436" t="s">
        <v>1904</v>
      </c>
      <c r="B1039" s="305" t="s">
        <v>143</v>
      </c>
      <c r="C1039" s="307"/>
      <c r="D1039" s="307"/>
      <c r="E1039" s="311" t="str">
        <f>IF(C1039&lt;&gt;0,D1039/C1039-1,"")</f>
        <v/>
      </c>
      <c r="F1039" s="274" t="str">
        <f t="shared" si="83"/>
        <v>否</v>
      </c>
      <c r="G1039" s="148" t="str">
        <f t="shared" si="84"/>
        <v>项</v>
      </c>
    </row>
    <row r="1040" ht="37" customHeight="1" spans="1:7">
      <c r="A1040" s="436" t="s">
        <v>1905</v>
      </c>
      <c r="B1040" s="305" t="s">
        <v>1906</v>
      </c>
      <c r="C1040" s="307"/>
      <c r="D1040" s="307"/>
      <c r="E1040" s="311" t="str">
        <f>IF(C1040&lt;&gt;0,D1040/C1040-1,"")</f>
        <v/>
      </c>
      <c r="F1040" s="274" t="str">
        <f t="shared" si="83"/>
        <v>否</v>
      </c>
      <c r="G1040" s="148" t="str">
        <f t="shared" si="84"/>
        <v>项</v>
      </c>
    </row>
    <row r="1041" ht="37" customHeight="1" spans="1:7">
      <c r="A1041" s="436" t="s">
        <v>1907</v>
      </c>
      <c r="B1041" s="305" t="s">
        <v>1908</v>
      </c>
      <c r="C1041" s="307"/>
      <c r="D1041" s="307"/>
      <c r="E1041" s="311" t="str">
        <f>IF(C1041&lt;&gt;0,D1041/C1041-1,"")</f>
        <v/>
      </c>
      <c r="F1041" s="274" t="str">
        <f t="shared" si="83"/>
        <v>否</v>
      </c>
      <c r="G1041" s="148" t="str">
        <f t="shared" si="84"/>
        <v>项</v>
      </c>
    </row>
    <row r="1042" ht="36" hidden="1" customHeight="1" spans="1:7">
      <c r="A1042" s="436" t="s">
        <v>1909</v>
      </c>
      <c r="B1042" s="305" t="s">
        <v>1910</v>
      </c>
      <c r="C1042" s="307">
        <v>0</v>
      </c>
      <c r="D1042" s="307">
        <v>0</v>
      </c>
      <c r="E1042" s="308" t="str">
        <f t="shared" si="82"/>
        <v/>
      </c>
      <c r="F1042" s="274" t="str">
        <f t="shared" si="83"/>
        <v>否</v>
      </c>
      <c r="G1042" s="148" t="str">
        <f t="shared" si="84"/>
        <v>项</v>
      </c>
    </row>
    <row r="1043" ht="37" customHeight="1" spans="1:7">
      <c r="A1043" s="436" t="s">
        <v>1911</v>
      </c>
      <c r="B1043" s="305" t="s">
        <v>1912</v>
      </c>
      <c r="C1043" s="307"/>
      <c r="D1043" s="307"/>
      <c r="E1043" s="311" t="str">
        <f>IF(C1043&lt;&gt;0,D1043/C1043-1,"")</f>
        <v/>
      </c>
      <c r="F1043" s="274" t="str">
        <f t="shared" si="83"/>
        <v>否</v>
      </c>
      <c r="G1043" s="148" t="str">
        <f t="shared" si="84"/>
        <v>项</v>
      </c>
    </row>
    <row r="1044" ht="36" hidden="1" customHeight="1" spans="1:7">
      <c r="A1044" s="436" t="s">
        <v>1913</v>
      </c>
      <c r="B1044" s="305" t="s">
        <v>1914</v>
      </c>
      <c r="C1044" s="307">
        <v>0</v>
      </c>
      <c r="D1044" s="307">
        <v>0</v>
      </c>
      <c r="E1044" s="308" t="str">
        <f t="shared" si="82"/>
        <v/>
      </c>
      <c r="F1044" s="274" t="str">
        <f t="shared" si="83"/>
        <v>否</v>
      </c>
      <c r="G1044" s="148" t="str">
        <f t="shared" si="84"/>
        <v>项</v>
      </c>
    </row>
    <row r="1045" ht="36" hidden="1" customHeight="1" spans="1:7">
      <c r="A1045" s="436" t="s">
        <v>1915</v>
      </c>
      <c r="B1045" s="305" t="s">
        <v>1916</v>
      </c>
      <c r="C1045" s="307">
        <v>0</v>
      </c>
      <c r="D1045" s="307">
        <v>0</v>
      </c>
      <c r="E1045" s="308" t="str">
        <f t="shared" si="82"/>
        <v/>
      </c>
      <c r="F1045" s="274" t="str">
        <f t="shared" si="83"/>
        <v>否</v>
      </c>
      <c r="G1045" s="148" t="str">
        <f t="shared" si="84"/>
        <v>项</v>
      </c>
    </row>
    <row r="1046" ht="36" hidden="1" customHeight="1" spans="1:7">
      <c r="A1046" s="436" t="s">
        <v>1917</v>
      </c>
      <c r="B1046" s="305" t="s">
        <v>1918</v>
      </c>
      <c r="C1046" s="307">
        <v>0</v>
      </c>
      <c r="D1046" s="307">
        <v>0</v>
      </c>
      <c r="E1046" s="308" t="str">
        <f t="shared" si="82"/>
        <v/>
      </c>
      <c r="F1046" s="274" t="str">
        <f t="shared" si="83"/>
        <v>否</v>
      </c>
      <c r="G1046" s="148" t="str">
        <f t="shared" si="84"/>
        <v>项</v>
      </c>
    </row>
    <row r="1047" ht="36" hidden="1" customHeight="1" spans="1:7">
      <c r="A1047" s="436" t="s">
        <v>1919</v>
      </c>
      <c r="B1047" s="305" t="s">
        <v>1920</v>
      </c>
      <c r="C1047" s="307">
        <v>0</v>
      </c>
      <c r="D1047" s="307">
        <v>0</v>
      </c>
      <c r="E1047" s="308" t="str">
        <f t="shared" si="82"/>
        <v/>
      </c>
      <c r="F1047" s="274" t="str">
        <f t="shared" si="83"/>
        <v>否</v>
      </c>
      <c r="G1047" s="148" t="str">
        <f t="shared" si="84"/>
        <v>项</v>
      </c>
    </row>
    <row r="1048" ht="36" hidden="1" customHeight="1" spans="1:7">
      <c r="A1048" s="436" t="s">
        <v>1921</v>
      </c>
      <c r="B1048" s="305" t="s">
        <v>1922</v>
      </c>
      <c r="C1048" s="307">
        <v>0</v>
      </c>
      <c r="D1048" s="307">
        <v>0</v>
      </c>
      <c r="E1048" s="308" t="str">
        <f t="shared" si="82"/>
        <v/>
      </c>
      <c r="F1048" s="274" t="str">
        <f t="shared" si="83"/>
        <v>否</v>
      </c>
      <c r="G1048" s="148" t="str">
        <f t="shared" si="84"/>
        <v>项</v>
      </c>
    </row>
    <row r="1049" ht="36" hidden="1" customHeight="1" spans="1:7">
      <c r="A1049" s="436" t="s">
        <v>1923</v>
      </c>
      <c r="B1049" s="305" t="s">
        <v>1924</v>
      </c>
      <c r="C1049" s="307">
        <v>0</v>
      </c>
      <c r="D1049" s="307">
        <v>0</v>
      </c>
      <c r="E1049" s="308" t="str">
        <f t="shared" si="82"/>
        <v/>
      </c>
      <c r="F1049" s="274" t="str">
        <f t="shared" si="83"/>
        <v>否</v>
      </c>
      <c r="G1049" s="148" t="str">
        <f t="shared" si="84"/>
        <v>项</v>
      </c>
    </row>
    <row r="1050" ht="36" hidden="1" customHeight="1" spans="1:7">
      <c r="A1050" s="436" t="s">
        <v>1925</v>
      </c>
      <c r="B1050" s="305" t="s">
        <v>1926</v>
      </c>
      <c r="C1050" s="307">
        <v>0</v>
      </c>
      <c r="D1050" s="307">
        <v>0</v>
      </c>
      <c r="E1050" s="308" t="str">
        <f t="shared" si="82"/>
        <v/>
      </c>
      <c r="F1050" s="274" t="str">
        <f t="shared" si="83"/>
        <v>否</v>
      </c>
      <c r="G1050" s="148" t="str">
        <f t="shared" si="84"/>
        <v>项</v>
      </c>
    </row>
    <row r="1051" ht="37" customHeight="1" spans="1:7">
      <c r="A1051" s="436" t="s">
        <v>1927</v>
      </c>
      <c r="B1051" s="305" t="s">
        <v>1928</v>
      </c>
      <c r="C1051" s="307"/>
      <c r="D1051" s="307"/>
      <c r="E1051" s="311" t="str">
        <f>IF(C1051&lt;&gt;0,D1051/C1051-1,"")</f>
        <v/>
      </c>
      <c r="F1051" s="274" t="str">
        <f t="shared" si="83"/>
        <v>否</v>
      </c>
      <c r="G1051" s="148" t="str">
        <f t="shared" si="84"/>
        <v>项</v>
      </c>
    </row>
    <row r="1052" ht="37" customHeight="1" spans="1:7">
      <c r="A1052" s="435" t="s">
        <v>1929</v>
      </c>
      <c r="B1052" s="301" t="s">
        <v>1930</v>
      </c>
      <c r="C1052" s="310"/>
      <c r="D1052" s="310"/>
      <c r="E1052" s="311" t="str">
        <f>IF(C1052&lt;&gt;0,D1052/C1052-1,"")</f>
        <v/>
      </c>
      <c r="F1052" s="274" t="str">
        <f t="shared" si="83"/>
        <v>否</v>
      </c>
      <c r="G1052" s="148" t="str">
        <f t="shared" si="84"/>
        <v>款</v>
      </c>
    </row>
    <row r="1053" ht="37" customHeight="1" spans="1:7">
      <c r="A1053" s="436" t="s">
        <v>1931</v>
      </c>
      <c r="B1053" s="305" t="s">
        <v>139</v>
      </c>
      <c r="C1053" s="307"/>
      <c r="D1053" s="307"/>
      <c r="E1053" s="311" t="str">
        <f>IF(C1053&lt;&gt;0,D1053/C1053-1,"")</f>
        <v/>
      </c>
      <c r="F1053" s="274" t="str">
        <f t="shared" si="83"/>
        <v>否</v>
      </c>
      <c r="G1053" s="148" t="str">
        <f t="shared" si="84"/>
        <v>项</v>
      </c>
    </row>
    <row r="1054" ht="36" hidden="1" customHeight="1" spans="1:7">
      <c r="A1054" s="436" t="s">
        <v>1932</v>
      </c>
      <c r="B1054" s="305" t="s">
        <v>141</v>
      </c>
      <c r="C1054" s="307">
        <v>0</v>
      </c>
      <c r="D1054" s="307">
        <v>0</v>
      </c>
      <c r="E1054" s="308" t="str">
        <f t="shared" si="82"/>
        <v/>
      </c>
      <c r="F1054" s="274" t="str">
        <f t="shared" si="83"/>
        <v>否</v>
      </c>
      <c r="G1054" s="148" t="str">
        <f t="shared" si="84"/>
        <v>项</v>
      </c>
    </row>
    <row r="1055" ht="36" hidden="1" customHeight="1" spans="1:7">
      <c r="A1055" s="436" t="s">
        <v>1933</v>
      </c>
      <c r="B1055" s="305" t="s">
        <v>143</v>
      </c>
      <c r="C1055" s="307">
        <v>0</v>
      </c>
      <c r="D1055" s="307">
        <v>0</v>
      </c>
      <c r="E1055" s="308" t="str">
        <f t="shared" si="82"/>
        <v/>
      </c>
      <c r="F1055" s="274" t="str">
        <f t="shared" si="83"/>
        <v>否</v>
      </c>
      <c r="G1055" s="148" t="str">
        <f t="shared" si="84"/>
        <v>项</v>
      </c>
    </row>
    <row r="1056" ht="36" hidden="1" customHeight="1" spans="1:7">
      <c r="A1056" s="436" t="s">
        <v>1934</v>
      </c>
      <c r="B1056" s="305" t="s">
        <v>1935</v>
      </c>
      <c r="C1056" s="307">
        <v>0</v>
      </c>
      <c r="D1056" s="307">
        <v>0</v>
      </c>
      <c r="E1056" s="308" t="str">
        <f t="shared" si="82"/>
        <v/>
      </c>
      <c r="F1056" s="274" t="str">
        <f t="shared" si="83"/>
        <v>否</v>
      </c>
      <c r="G1056" s="148" t="str">
        <f t="shared" si="84"/>
        <v>项</v>
      </c>
    </row>
    <row r="1057" ht="37" customHeight="1" spans="1:7">
      <c r="A1057" s="435" t="s">
        <v>1936</v>
      </c>
      <c r="B1057" s="301" t="s">
        <v>1937</v>
      </c>
      <c r="C1057" s="310"/>
      <c r="D1057" s="310"/>
      <c r="E1057" s="311" t="str">
        <f>IF(C1057&lt;&gt;0,D1057/C1057-1,"")</f>
        <v/>
      </c>
      <c r="F1057" s="274" t="str">
        <f t="shared" si="83"/>
        <v>否</v>
      </c>
      <c r="G1057" s="148" t="str">
        <f t="shared" si="84"/>
        <v>款</v>
      </c>
    </row>
    <row r="1058" ht="37" customHeight="1" spans="1:7">
      <c r="A1058" s="436" t="s">
        <v>1938</v>
      </c>
      <c r="B1058" s="305" t="s">
        <v>139</v>
      </c>
      <c r="C1058" s="307"/>
      <c r="D1058" s="307"/>
      <c r="E1058" s="311" t="str">
        <f>IF(C1058&lt;&gt;0,D1058/C1058-1,"")</f>
        <v/>
      </c>
      <c r="F1058" s="274" t="str">
        <f t="shared" si="83"/>
        <v>否</v>
      </c>
      <c r="G1058" s="148" t="str">
        <f t="shared" si="84"/>
        <v>项</v>
      </c>
    </row>
    <row r="1059" ht="36" hidden="1" customHeight="1" spans="1:7">
      <c r="A1059" s="436" t="s">
        <v>1939</v>
      </c>
      <c r="B1059" s="305" t="s">
        <v>141</v>
      </c>
      <c r="C1059" s="307">
        <v>0</v>
      </c>
      <c r="D1059" s="307">
        <v>0</v>
      </c>
      <c r="E1059" s="308" t="str">
        <f t="shared" si="82"/>
        <v/>
      </c>
      <c r="F1059" s="274" t="str">
        <f t="shared" si="83"/>
        <v>否</v>
      </c>
      <c r="G1059" s="148" t="str">
        <f t="shared" si="84"/>
        <v>项</v>
      </c>
    </row>
    <row r="1060" ht="37" customHeight="1" spans="1:7">
      <c r="A1060" s="436" t="s">
        <v>1940</v>
      </c>
      <c r="B1060" s="305" t="s">
        <v>143</v>
      </c>
      <c r="C1060" s="307"/>
      <c r="D1060" s="307"/>
      <c r="E1060" s="311" t="str">
        <f>IF(C1060&lt;&gt;0,D1060/C1060-1,"")</f>
        <v/>
      </c>
      <c r="F1060" s="274" t="str">
        <f t="shared" si="83"/>
        <v>否</v>
      </c>
      <c r="G1060" s="148" t="str">
        <f t="shared" si="84"/>
        <v>项</v>
      </c>
    </row>
    <row r="1061" ht="36" hidden="1" customHeight="1" spans="1:7">
      <c r="A1061" s="436" t="s">
        <v>1941</v>
      </c>
      <c r="B1061" s="305" t="s">
        <v>1942</v>
      </c>
      <c r="C1061" s="307">
        <v>0</v>
      </c>
      <c r="D1061" s="307">
        <v>0</v>
      </c>
      <c r="E1061" s="308" t="str">
        <f t="shared" si="82"/>
        <v/>
      </c>
      <c r="F1061" s="274" t="str">
        <f t="shared" si="83"/>
        <v>否</v>
      </c>
      <c r="G1061" s="148" t="str">
        <f t="shared" si="84"/>
        <v>项</v>
      </c>
    </row>
    <row r="1062" ht="36" hidden="1" customHeight="1" spans="1:7">
      <c r="A1062" s="436" t="s">
        <v>1943</v>
      </c>
      <c r="B1062" s="305" t="s">
        <v>1944</v>
      </c>
      <c r="C1062" s="307">
        <v>0</v>
      </c>
      <c r="D1062" s="307">
        <v>0</v>
      </c>
      <c r="E1062" s="308" t="str">
        <f t="shared" si="82"/>
        <v/>
      </c>
      <c r="F1062" s="274" t="str">
        <f t="shared" si="83"/>
        <v>否</v>
      </c>
      <c r="G1062" s="148" t="str">
        <f t="shared" si="84"/>
        <v>项</v>
      </c>
    </row>
    <row r="1063" ht="37" customHeight="1" spans="1:7">
      <c r="A1063" s="436" t="s">
        <v>1945</v>
      </c>
      <c r="B1063" s="305" t="s">
        <v>1946</v>
      </c>
      <c r="C1063" s="307"/>
      <c r="D1063" s="307"/>
      <c r="E1063" s="311" t="str">
        <f>IF(C1063&lt;&gt;0,D1063/C1063-1,"")</f>
        <v/>
      </c>
      <c r="F1063" s="274" t="str">
        <f t="shared" si="83"/>
        <v>否</v>
      </c>
      <c r="G1063" s="148" t="str">
        <f t="shared" si="84"/>
        <v>项</v>
      </c>
    </row>
    <row r="1064" ht="37" customHeight="1" spans="1:7">
      <c r="A1064" s="436" t="s">
        <v>1947</v>
      </c>
      <c r="B1064" s="305" t="s">
        <v>1948</v>
      </c>
      <c r="C1064" s="307"/>
      <c r="D1064" s="307"/>
      <c r="E1064" s="311" t="str">
        <f>IF(C1064&lt;&gt;0,D1064/C1064-1,"")</f>
        <v/>
      </c>
      <c r="F1064" s="274" t="str">
        <f t="shared" si="83"/>
        <v>否</v>
      </c>
      <c r="G1064" s="148" t="str">
        <f t="shared" si="84"/>
        <v>项</v>
      </c>
    </row>
    <row r="1065" ht="36" hidden="1" customHeight="1" spans="1:7">
      <c r="A1065" s="436" t="s">
        <v>1949</v>
      </c>
      <c r="B1065" s="305" t="s">
        <v>1950</v>
      </c>
      <c r="C1065" s="307">
        <v>0</v>
      </c>
      <c r="D1065" s="307">
        <v>0</v>
      </c>
      <c r="E1065" s="308" t="str">
        <f t="shared" si="82"/>
        <v/>
      </c>
      <c r="F1065" s="274" t="str">
        <f t="shared" si="83"/>
        <v>否</v>
      </c>
      <c r="G1065" s="148" t="str">
        <f t="shared" si="84"/>
        <v>项</v>
      </c>
    </row>
    <row r="1066" ht="37" customHeight="1" spans="1:7">
      <c r="A1066" s="436" t="s">
        <v>1951</v>
      </c>
      <c r="B1066" s="305" t="s">
        <v>1952</v>
      </c>
      <c r="C1066" s="307"/>
      <c r="D1066" s="307"/>
      <c r="E1066" s="311" t="str">
        <f>IF(C1066&lt;&gt;0,D1066/C1066-1,"")</f>
        <v/>
      </c>
      <c r="F1066" s="274" t="str">
        <f t="shared" si="83"/>
        <v>否</v>
      </c>
      <c r="G1066" s="148" t="str">
        <f t="shared" si="84"/>
        <v>项</v>
      </c>
    </row>
    <row r="1067" ht="37" customHeight="1" spans="1:7">
      <c r="A1067" s="436" t="s">
        <v>1953</v>
      </c>
      <c r="B1067" s="305" t="s">
        <v>1954</v>
      </c>
      <c r="C1067" s="307"/>
      <c r="D1067" s="307"/>
      <c r="E1067" s="311" t="str">
        <f>IF(C1067&lt;&gt;0,D1067/C1067-1,"")</f>
        <v/>
      </c>
      <c r="F1067" s="274" t="str">
        <f t="shared" si="83"/>
        <v>否</v>
      </c>
      <c r="G1067" s="148" t="str">
        <f t="shared" si="84"/>
        <v>项</v>
      </c>
    </row>
    <row r="1068" ht="36" hidden="1" customHeight="1" spans="1:7">
      <c r="A1068" s="436" t="s">
        <v>1955</v>
      </c>
      <c r="B1068" s="305" t="s">
        <v>1826</v>
      </c>
      <c r="C1068" s="307">
        <v>0</v>
      </c>
      <c r="D1068" s="307">
        <v>0</v>
      </c>
      <c r="E1068" s="308" t="str">
        <f t="shared" si="82"/>
        <v/>
      </c>
      <c r="F1068" s="274" t="str">
        <f t="shared" si="83"/>
        <v>否</v>
      </c>
      <c r="G1068" s="148" t="str">
        <f t="shared" si="84"/>
        <v>项</v>
      </c>
    </row>
    <row r="1069" ht="36" hidden="1" customHeight="1" spans="1:7">
      <c r="A1069" s="436" t="s">
        <v>1956</v>
      </c>
      <c r="B1069" s="305" t="s">
        <v>1957</v>
      </c>
      <c r="C1069" s="307">
        <v>0</v>
      </c>
      <c r="D1069" s="307">
        <v>0</v>
      </c>
      <c r="E1069" s="308" t="str">
        <f t="shared" si="82"/>
        <v/>
      </c>
      <c r="F1069" s="274" t="str">
        <f t="shared" si="83"/>
        <v>否</v>
      </c>
      <c r="G1069" s="148" t="str">
        <f t="shared" si="84"/>
        <v>项</v>
      </c>
    </row>
    <row r="1070" ht="36" hidden="1" customHeight="1" spans="1:7">
      <c r="A1070" s="438">
        <v>2150516</v>
      </c>
      <c r="B1070" s="449" t="s">
        <v>1958</v>
      </c>
      <c r="C1070" s="307">
        <v>0</v>
      </c>
      <c r="D1070" s="307">
        <v>0</v>
      </c>
      <c r="E1070" s="308" t="str">
        <f t="shared" si="82"/>
        <v/>
      </c>
      <c r="F1070" s="274" t="str">
        <f t="shared" si="83"/>
        <v>否</v>
      </c>
      <c r="G1070" s="148" t="str">
        <f t="shared" si="84"/>
        <v>项</v>
      </c>
    </row>
    <row r="1071" ht="37" customHeight="1" spans="1:7">
      <c r="A1071" s="438">
        <v>2150517</v>
      </c>
      <c r="B1071" s="449" t="s">
        <v>1959</v>
      </c>
      <c r="C1071" s="307"/>
      <c r="D1071" s="307"/>
      <c r="E1071" s="311" t="str">
        <f>IF(C1071&lt;&gt;0,D1071/C1071-1,"")</f>
        <v/>
      </c>
      <c r="F1071" s="274" t="str">
        <f t="shared" si="83"/>
        <v>否</v>
      </c>
      <c r="G1071" s="148" t="str">
        <f t="shared" si="84"/>
        <v>项</v>
      </c>
    </row>
    <row r="1072" ht="36" hidden="1" customHeight="1" spans="1:7">
      <c r="A1072" s="438">
        <v>2150550</v>
      </c>
      <c r="B1072" s="449" t="s">
        <v>157</v>
      </c>
      <c r="C1072" s="307">
        <v>0</v>
      </c>
      <c r="D1072" s="307">
        <v>0</v>
      </c>
      <c r="E1072" s="308" t="str">
        <f t="shared" si="82"/>
        <v/>
      </c>
      <c r="F1072" s="274" t="str">
        <f t="shared" si="83"/>
        <v>否</v>
      </c>
      <c r="G1072" s="148" t="str">
        <f t="shared" si="84"/>
        <v>项</v>
      </c>
    </row>
    <row r="1073" ht="37" customHeight="1" spans="1:7">
      <c r="A1073" s="436" t="s">
        <v>1960</v>
      </c>
      <c r="B1073" s="305" t="s">
        <v>1961</v>
      </c>
      <c r="C1073" s="307"/>
      <c r="D1073" s="307"/>
      <c r="E1073" s="311" t="str">
        <f>IF(C1073&lt;&gt;0,D1073/C1073-1,"")</f>
        <v/>
      </c>
      <c r="F1073" s="274" t="str">
        <f t="shared" si="83"/>
        <v>否</v>
      </c>
      <c r="G1073" s="148" t="str">
        <f t="shared" si="84"/>
        <v>项</v>
      </c>
    </row>
    <row r="1074" ht="37" customHeight="1" spans="1:7">
      <c r="A1074" s="435" t="s">
        <v>1962</v>
      </c>
      <c r="B1074" s="301" t="s">
        <v>1963</v>
      </c>
      <c r="C1074" s="310"/>
      <c r="D1074" s="310"/>
      <c r="E1074" s="311" t="str">
        <f>IF(C1074&lt;&gt;0,D1074/C1074-1,"")</f>
        <v/>
      </c>
      <c r="F1074" s="274" t="str">
        <f t="shared" si="83"/>
        <v>否</v>
      </c>
      <c r="G1074" s="148" t="str">
        <f t="shared" si="84"/>
        <v>款</v>
      </c>
    </row>
    <row r="1075" ht="37" customHeight="1" spans="1:7">
      <c r="A1075" s="436" t="s">
        <v>1964</v>
      </c>
      <c r="B1075" s="305" t="s">
        <v>139</v>
      </c>
      <c r="C1075" s="307"/>
      <c r="D1075" s="307"/>
      <c r="E1075" s="311" t="str">
        <f>IF(C1075&lt;&gt;0,D1075/C1075-1,"")</f>
        <v/>
      </c>
      <c r="F1075" s="274" t="str">
        <f t="shared" si="83"/>
        <v>否</v>
      </c>
      <c r="G1075" s="148" t="str">
        <f t="shared" si="84"/>
        <v>项</v>
      </c>
    </row>
    <row r="1076" ht="36" hidden="1" customHeight="1" spans="1:7">
      <c r="A1076" s="436" t="s">
        <v>1965</v>
      </c>
      <c r="B1076" s="305" t="s">
        <v>141</v>
      </c>
      <c r="C1076" s="307">
        <v>0</v>
      </c>
      <c r="D1076" s="307">
        <v>0</v>
      </c>
      <c r="E1076" s="308" t="str">
        <f t="shared" si="82"/>
        <v/>
      </c>
      <c r="F1076" s="274" t="str">
        <f t="shared" si="83"/>
        <v>否</v>
      </c>
      <c r="G1076" s="148" t="str">
        <f t="shared" si="84"/>
        <v>项</v>
      </c>
    </row>
    <row r="1077" ht="36" hidden="1" customHeight="1" spans="1:7">
      <c r="A1077" s="436" t="s">
        <v>1966</v>
      </c>
      <c r="B1077" s="305" t="s">
        <v>143</v>
      </c>
      <c r="C1077" s="307">
        <v>0</v>
      </c>
      <c r="D1077" s="307">
        <v>0</v>
      </c>
      <c r="E1077" s="308" t="str">
        <f t="shared" si="82"/>
        <v/>
      </c>
      <c r="F1077" s="274" t="str">
        <f t="shared" si="83"/>
        <v>否</v>
      </c>
      <c r="G1077" s="148" t="str">
        <f t="shared" si="84"/>
        <v>项</v>
      </c>
    </row>
    <row r="1078" ht="36" hidden="1" customHeight="1" spans="1:7">
      <c r="A1078" s="436" t="s">
        <v>1967</v>
      </c>
      <c r="B1078" s="305" t="s">
        <v>1968</v>
      </c>
      <c r="C1078" s="307">
        <v>0</v>
      </c>
      <c r="D1078" s="307">
        <v>0</v>
      </c>
      <c r="E1078" s="308" t="str">
        <f t="shared" si="82"/>
        <v/>
      </c>
      <c r="F1078" s="274" t="str">
        <f t="shared" si="83"/>
        <v>否</v>
      </c>
      <c r="G1078" s="148" t="str">
        <f t="shared" si="84"/>
        <v>项</v>
      </c>
    </row>
    <row r="1079" ht="36" hidden="1" customHeight="1" spans="1:7">
      <c r="A1079" s="436" t="s">
        <v>1969</v>
      </c>
      <c r="B1079" s="305" t="s">
        <v>1970</v>
      </c>
      <c r="C1079" s="307">
        <v>0</v>
      </c>
      <c r="D1079" s="307">
        <v>0</v>
      </c>
      <c r="E1079" s="308" t="str">
        <f t="shared" si="82"/>
        <v/>
      </c>
      <c r="F1079" s="274" t="str">
        <f t="shared" si="83"/>
        <v>否</v>
      </c>
      <c r="G1079" s="148" t="str">
        <f t="shared" si="84"/>
        <v>项</v>
      </c>
    </row>
    <row r="1080" ht="37" customHeight="1" spans="1:7">
      <c r="A1080" s="436" t="s">
        <v>1971</v>
      </c>
      <c r="B1080" s="305" t="s">
        <v>1972</v>
      </c>
      <c r="C1080" s="307"/>
      <c r="D1080" s="307"/>
      <c r="E1080" s="311" t="str">
        <f>IF(C1080&lt;&gt;0,D1080/C1080-1,"")</f>
        <v/>
      </c>
      <c r="F1080" s="274" t="str">
        <f t="shared" si="83"/>
        <v>否</v>
      </c>
      <c r="G1080" s="148" t="str">
        <f t="shared" si="84"/>
        <v>项</v>
      </c>
    </row>
    <row r="1081" ht="37" customHeight="1" spans="1:7">
      <c r="A1081" s="435" t="s">
        <v>1973</v>
      </c>
      <c r="B1081" s="301" t="s">
        <v>1974</v>
      </c>
      <c r="C1081" s="310"/>
      <c r="D1081" s="310"/>
      <c r="E1081" s="311" t="str">
        <f>IF(C1081&lt;&gt;0,D1081/C1081-1,"")</f>
        <v/>
      </c>
      <c r="F1081" s="274" t="str">
        <f t="shared" si="83"/>
        <v>否</v>
      </c>
      <c r="G1081" s="148" t="str">
        <f t="shared" si="84"/>
        <v>款</v>
      </c>
    </row>
    <row r="1082" ht="36" hidden="1" customHeight="1" spans="1:7">
      <c r="A1082" s="436" t="s">
        <v>1975</v>
      </c>
      <c r="B1082" s="305" t="s">
        <v>139</v>
      </c>
      <c r="C1082" s="307">
        <v>0</v>
      </c>
      <c r="D1082" s="307">
        <v>0</v>
      </c>
      <c r="E1082" s="308" t="str">
        <f t="shared" si="82"/>
        <v/>
      </c>
      <c r="F1082" s="274" t="str">
        <f t="shared" si="83"/>
        <v>否</v>
      </c>
      <c r="G1082" s="148" t="str">
        <f t="shared" si="84"/>
        <v>项</v>
      </c>
    </row>
    <row r="1083" ht="36" hidden="1" customHeight="1" spans="1:7">
      <c r="A1083" s="436" t="s">
        <v>1976</v>
      </c>
      <c r="B1083" s="305" t="s">
        <v>141</v>
      </c>
      <c r="C1083" s="307">
        <v>0</v>
      </c>
      <c r="D1083" s="307">
        <v>0</v>
      </c>
      <c r="E1083" s="308" t="str">
        <f t="shared" si="82"/>
        <v/>
      </c>
      <c r="F1083" s="274" t="str">
        <f t="shared" si="83"/>
        <v>否</v>
      </c>
      <c r="G1083" s="148" t="str">
        <f t="shared" si="84"/>
        <v>项</v>
      </c>
    </row>
    <row r="1084" ht="36" hidden="1" customHeight="1" spans="1:7">
      <c r="A1084" s="436" t="s">
        <v>1977</v>
      </c>
      <c r="B1084" s="305" t="s">
        <v>143</v>
      </c>
      <c r="C1084" s="307">
        <v>0</v>
      </c>
      <c r="D1084" s="307">
        <v>0</v>
      </c>
      <c r="E1084" s="308" t="str">
        <f t="shared" si="82"/>
        <v/>
      </c>
      <c r="F1084" s="274" t="str">
        <f t="shared" si="83"/>
        <v>否</v>
      </c>
      <c r="G1084" s="148" t="str">
        <f t="shared" si="84"/>
        <v>项</v>
      </c>
    </row>
    <row r="1085" ht="36" hidden="1" customHeight="1" spans="1:7">
      <c r="A1085" s="436" t="s">
        <v>1978</v>
      </c>
      <c r="B1085" s="305" t="s">
        <v>1979</v>
      </c>
      <c r="C1085" s="307">
        <v>0</v>
      </c>
      <c r="D1085" s="307">
        <v>0</v>
      </c>
      <c r="E1085" s="308" t="str">
        <f t="shared" si="82"/>
        <v/>
      </c>
      <c r="F1085" s="274" t="str">
        <f t="shared" si="83"/>
        <v>否</v>
      </c>
      <c r="G1085" s="148" t="str">
        <f t="shared" si="84"/>
        <v>项</v>
      </c>
    </row>
    <row r="1086" ht="37" customHeight="1" spans="1:7">
      <c r="A1086" s="436" t="s">
        <v>1980</v>
      </c>
      <c r="B1086" s="305" t="s">
        <v>1981</v>
      </c>
      <c r="C1086" s="307"/>
      <c r="D1086" s="307"/>
      <c r="E1086" s="311" t="str">
        <f>IF(C1086&lt;&gt;0,D1086/C1086-1,"")</f>
        <v/>
      </c>
      <c r="F1086" s="274" t="str">
        <f t="shared" si="83"/>
        <v>否</v>
      </c>
      <c r="G1086" s="148" t="str">
        <f t="shared" si="84"/>
        <v>项</v>
      </c>
    </row>
    <row r="1087" ht="36" hidden="1" customHeight="1" spans="1:7">
      <c r="A1087" s="438">
        <v>2150806</v>
      </c>
      <c r="B1087" s="446" t="s">
        <v>1982</v>
      </c>
      <c r="C1087" s="307">
        <v>0</v>
      </c>
      <c r="D1087" s="307">
        <v>0</v>
      </c>
      <c r="E1087" s="308" t="str">
        <f t="shared" si="82"/>
        <v/>
      </c>
      <c r="F1087" s="274" t="str">
        <f t="shared" si="83"/>
        <v>否</v>
      </c>
      <c r="G1087" s="148" t="str">
        <f t="shared" si="84"/>
        <v>项</v>
      </c>
    </row>
    <row r="1088" ht="37" customHeight="1" spans="1:7">
      <c r="A1088" s="436" t="s">
        <v>1983</v>
      </c>
      <c r="B1088" s="305" t="s">
        <v>1984</v>
      </c>
      <c r="C1088" s="307"/>
      <c r="D1088" s="307"/>
      <c r="E1088" s="311" t="str">
        <f>IF(C1088&lt;&gt;0,D1088/C1088-1,"")</f>
        <v/>
      </c>
      <c r="F1088" s="274" t="str">
        <f t="shared" si="83"/>
        <v>否</v>
      </c>
      <c r="G1088" s="148" t="str">
        <f t="shared" si="84"/>
        <v>项</v>
      </c>
    </row>
    <row r="1089" ht="37" customHeight="1" spans="1:7">
      <c r="A1089" s="435" t="s">
        <v>1985</v>
      </c>
      <c r="B1089" s="301" t="s">
        <v>1986</v>
      </c>
      <c r="C1089" s="310">
        <f>SUBTOTAL(9,C1094)</f>
        <v>800</v>
      </c>
      <c r="D1089" s="310"/>
      <c r="E1089" s="311">
        <f>IF(C1089&lt;&gt;0,D1089/C1089-1,"")</f>
        <v>-1</v>
      </c>
      <c r="F1089" s="274" t="str">
        <f t="shared" si="83"/>
        <v>是</v>
      </c>
      <c r="G1089" s="148" t="str">
        <f t="shared" si="84"/>
        <v>款</v>
      </c>
    </row>
    <row r="1090" ht="36" hidden="1" customHeight="1" spans="1:7">
      <c r="A1090" s="436" t="s">
        <v>1987</v>
      </c>
      <c r="B1090" s="305" t="s">
        <v>1988</v>
      </c>
      <c r="C1090" s="307">
        <v>0</v>
      </c>
      <c r="D1090" s="307">
        <v>0</v>
      </c>
      <c r="E1090" s="308" t="str">
        <f t="shared" si="82"/>
        <v/>
      </c>
      <c r="F1090" s="274" t="str">
        <f t="shared" si="83"/>
        <v>否</v>
      </c>
      <c r="G1090" s="148" t="str">
        <f t="shared" si="84"/>
        <v>项</v>
      </c>
    </row>
    <row r="1091" ht="36" hidden="1" customHeight="1" spans="1:7">
      <c r="A1091" s="436" t="s">
        <v>1989</v>
      </c>
      <c r="B1091" s="305" t="s">
        <v>1990</v>
      </c>
      <c r="C1091" s="307">
        <v>0</v>
      </c>
      <c r="D1091" s="307">
        <v>0</v>
      </c>
      <c r="E1091" s="308" t="str">
        <f t="shared" si="82"/>
        <v/>
      </c>
      <c r="F1091" s="274" t="str">
        <f t="shared" si="83"/>
        <v>否</v>
      </c>
      <c r="G1091" s="148" t="str">
        <f t="shared" si="84"/>
        <v>项</v>
      </c>
    </row>
    <row r="1092" ht="36" hidden="1" customHeight="1" spans="1:7">
      <c r="A1092" s="436" t="s">
        <v>1991</v>
      </c>
      <c r="B1092" s="305" t="s">
        <v>1992</v>
      </c>
      <c r="C1092" s="307">
        <v>0</v>
      </c>
      <c r="D1092" s="307">
        <v>0</v>
      </c>
      <c r="E1092" s="308" t="str">
        <f t="shared" ref="E1092:E1155" si="85">IF(C1092&gt;0,D1092/C1092-1,IF(C1092&lt;0,-(D1092/C1092-1),""))</f>
        <v/>
      </c>
      <c r="F1092" s="274" t="str">
        <f t="shared" ref="F1092:F1155" si="86">IF(LEN(A1092)=3,"是",IF(B1092&lt;&gt;"",IF(SUM(C1092:D1092)&lt;&gt;0,"是","否"),"是"))</f>
        <v>否</v>
      </c>
      <c r="G1092" s="148" t="str">
        <f t="shared" ref="G1092:G1155" si="87">IF(LEN(A1092)=3,"类",IF(LEN(A1092)=5,"款","项"))</f>
        <v>项</v>
      </c>
    </row>
    <row r="1093" ht="36" hidden="1" customHeight="1" spans="1:7">
      <c r="A1093" s="436" t="s">
        <v>1993</v>
      </c>
      <c r="B1093" s="305" t="s">
        <v>1994</v>
      </c>
      <c r="C1093" s="307">
        <v>0</v>
      </c>
      <c r="D1093" s="307">
        <v>0</v>
      </c>
      <c r="E1093" s="308" t="str">
        <f t="shared" si="85"/>
        <v/>
      </c>
      <c r="F1093" s="274" t="str">
        <f t="shared" si="86"/>
        <v>否</v>
      </c>
      <c r="G1093" s="148" t="str">
        <f t="shared" si="87"/>
        <v>项</v>
      </c>
    </row>
    <row r="1094" ht="37" customHeight="1" spans="1:7">
      <c r="A1094" s="436" t="s">
        <v>1995</v>
      </c>
      <c r="B1094" s="305" t="s">
        <v>1996</v>
      </c>
      <c r="C1094" s="307">
        <v>800</v>
      </c>
      <c r="D1094" s="307"/>
      <c r="E1094" s="311">
        <f>IF(C1094&lt;&gt;0,D1094/C1094-1,"")</f>
        <v>-1</v>
      </c>
      <c r="F1094" s="274" t="str">
        <f t="shared" si="86"/>
        <v>是</v>
      </c>
      <c r="G1094" s="148" t="str">
        <f t="shared" si="87"/>
        <v>项</v>
      </c>
    </row>
    <row r="1095" ht="37" customHeight="1" spans="1:7">
      <c r="A1095" s="435" t="s">
        <v>1997</v>
      </c>
      <c r="B1095" s="440" t="s">
        <v>519</v>
      </c>
      <c r="C1095" s="450"/>
      <c r="D1095" s="450"/>
      <c r="E1095" s="311" t="str">
        <f>IF(C1095&lt;&gt;0,D1095/C1095-1,"")</f>
        <v/>
      </c>
      <c r="F1095" s="274" t="str">
        <f t="shared" si="86"/>
        <v>否</v>
      </c>
      <c r="G1095" s="148" t="str">
        <f t="shared" si="87"/>
        <v>项</v>
      </c>
    </row>
    <row r="1096" ht="37" customHeight="1" spans="1:7">
      <c r="A1096" s="435" t="s">
        <v>97</v>
      </c>
      <c r="B1096" s="301" t="s">
        <v>98</v>
      </c>
      <c r="C1096" s="310">
        <f>C1097+C1107+C1113</f>
        <v>204</v>
      </c>
      <c r="D1096" s="310">
        <f>D1097+D1107+D1113</f>
        <v>1648</v>
      </c>
      <c r="E1096" s="311">
        <f>IF(C1096&lt;&gt;0,D1096/C1096-1,"")</f>
        <v>7.078</v>
      </c>
      <c r="F1096" s="274" t="str">
        <f t="shared" si="86"/>
        <v>是</v>
      </c>
      <c r="G1096" s="148" t="str">
        <f t="shared" si="87"/>
        <v>类</v>
      </c>
    </row>
    <row r="1097" ht="37" customHeight="1" spans="1:7">
      <c r="A1097" s="435" t="s">
        <v>1998</v>
      </c>
      <c r="B1097" s="301" t="s">
        <v>1999</v>
      </c>
      <c r="C1097" s="310">
        <f>SUBTOTAL(9,C1098:C1106)</f>
        <v>141</v>
      </c>
      <c r="D1097" s="310">
        <f>SUBTOTAL(9,D1098:D1106)</f>
        <v>142</v>
      </c>
      <c r="E1097" s="311">
        <f>IF(C1097&lt;&gt;0,D1097/C1097-1,"")</f>
        <v>0.007</v>
      </c>
      <c r="F1097" s="274" t="str">
        <f t="shared" si="86"/>
        <v>是</v>
      </c>
      <c r="G1097" s="148" t="str">
        <f t="shared" si="87"/>
        <v>款</v>
      </c>
    </row>
    <row r="1098" ht="37" customHeight="1" spans="1:7">
      <c r="A1098" s="436" t="s">
        <v>2000</v>
      </c>
      <c r="B1098" s="305" t="s">
        <v>139</v>
      </c>
      <c r="C1098" s="307">
        <v>141</v>
      </c>
      <c r="D1098" s="307">
        <v>142</v>
      </c>
      <c r="E1098" s="311">
        <f>IF(C1098&lt;&gt;0,D1098/C1098-1,"")</f>
        <v>0.007</v>
      </c>
      <c r="F1098" s="274" t="str">
        <f t="shared" si="86"/>
        <v>是</v>
      </c>
      <c r="G1098" s="148" t="str">
        <f t="shared" si="87"/>
        <v>项</v>
      </c>
    </row>
    <row r="1099" ht="36" hidden="1" customHeight="1" spans="1:7">
      <c r="A1099" s="436" t="s">
        <v>2001</v>
      </c>
      <c r="B1099" s="305" t="s">
        <v>141</v>
      </c>
      <c r="C1099" s="307">
        <v>0</v>
      </c>
      <c r="D1099" s="307">
        <v>0</v>
      </c>
      <c r="E1099" s="308" t="str">
        <f t="shared" si="85"/>
        <v/>
      </c>
      <c r="F1099" s="274" t="str">
        <f t="shared" si="86"/>
        <v>否</v>
      </c>
      <c r="G1099" s="148" t="str">
        <f t="shared" si="87"/>
        <v>项</v>
      </c>
    </row>
    <row r="1100" ht="36" hidden="1" customHeight="1" spans="1:7">
      <c r="A1100" s="436" t="s">
        <v>2002</v>
      </c>
      <c r="B1100" s="305" t="s">
        <v>143</v>
      </c>
      <c r="C1100" s="307">
        <v>0</v>
      </c>
      <c r="D1100" s="307">
        <v>0</v>
      </c>
      <c r="E1100" s="308" t="str">
        <f t="shared" si="85"/>
        <v/>
      </c>
      <c r="F1100" s="274" t="str">
        <f t="shared" si="86"/>
        <v>否</v>
      </c>
      <c r="G1100" s="148" t="str">
        <f t="shared" si="87"/>
        <v>项</v>
      </c>
    </row>
    <row r="1101" ht="36" hidden="1" customHeight="1" spans="1:7">
      <c r="A1101" s="436" t="s">
        <v>2003</v>
      </c>
      <c r="B1101" s="305" t="s">
        <v>2004</v>
      </c>
      <c r="C1101" s="307">
        <v>0</v>
      </c>
      <c r="D1101" s="307">
        <v>0</v>
      </c>
      <c r="E1101" s="308" t="str">
        <f t="shared" si="85"/>
        <v/>
      </c>
      <c r="F1101" s="274" t="str">
        <f t="shared" si="86"/>
        <v>否</v>
      </c>
      <c r="G1101" s="148" t="str">
        <f t="shared" si="87"/>
        <v>项</v>
      </c>
    </row>
    <row r="1102" ht="36" hidden="1" customHeight="1" spans="1:7">
      <c r="A1102" s="436" t="s">
        <v>2005</v>
      </c>
      <c r="B1102" s="305" t="s">
        <v>2006</v>
      </c>
      <c r="C1102" s="307">
        <v>0</v>
      </c>
      <c r="D1102" s="307">
        <v>0</v>
      </c>
      <c r="E1102" s="308" t="str">
        <f t="shared" si="85"/>
        <v/>
      </c>
      <c r="F1102" s="274" t="str">
        <f t="shared" si="86"/>
        <v>否</v>
      </c>
      <c r="G1102" s="148" t="str">
        <f t="shared" si="87"/>
        <v>项</v>
      </c>
    </row>
    <row r="1103" ht="36" hidden="1" customHeight="1" spans="1:7">
      <c r="A1103" s="436" t="s">
        <v>2007</v>
      </c>
      <c r="B1103" s="305" t="s">
        <v>2008</v>
      </c>
      <c r="C1103" s="307">
        <v>0</v>
      </c>
      <c r="D1103" s="307">
        <v>0</v>
      </c>
      <c r="E1103" s="308" t="str">
        <f t="shared" si="85"/>
        <v/>
      </c>
      <c r="F1103" s="274" t="str">
        <f t="shared" si="86"/>
        <v>否</v>
      </c>
      <c r="G1103" s="148" t="str">
        <f t="shared" si="87"/>
        <v>项</v>
      </c>
    </row>
    <row r="1104" ht="36" hidden="1" customHeight="1" spans="1:7">
      <c r="A1104" s="436" t="s">
        <v>2009</v>
      </c>
      <c r="B1104" s="305" t="s">
        <v>2010</v>
      </c>
      <c r="C1104" s="307">
        <v>0</v>
      </c>
      <c r="D1104" s="307">
        <v>0</v>
      </c>
      <c r="E1104" s="308" t="str">
        <f t="shared" si="85"/>
        <v/>
      </c>
      <c r="F1104" s="274" t="str">
        <f t="shared" si="86"/>
        <v>否</v>
      </c>
      <c r="G1104" s="148" t="str">
        <f t="shared" si="87"/>
        <v>项</v>
      </c>
    </row>
    <row r="1105" ht="36" hidden="1" customHeight="1" spans="1:7">
      <c r="A1105" s="436" t="s">
        <v>2011</v>
      </c>
      <c r="B1105" s="305" t="s">
        <v>157</v>
      </c>
      <c r="C1105" s="307">
        <v>0</v>
      </c>
      <c r="D1105" s="307">
        <v>0</v>
      </c>
      <c r="E1105" s="308" t="str">
        <f t="shared" si="85"/>
        <v/>
      </c>
      <c r="F1105" s="274" t="str">
        <f t="shared" si="86"/>
        <v>否</v>
      </c>
      <c r="G1105" s="148" t="str">
        <f t="shared" si="87"/>
        <v>项</v>
      </c>
    </row>
    <row r="1106" ht="37" customHeight="1" spans="1:7">
      <c r="A1106" s="436" t="s">
        <v>2012</v>
      </c>
      <c r="B1106" s="305" t="s">
        <v>2013</v>
      </c>
      <c r="C1106" s="307"/>
      <c r="D1106" s="307"/>
      <c r="E1106" s="311" t="str">
        <f>IF(C1106&lt;&gt;0,D1106/C1106-1,"")</f>
        <v/>
      </c>
      <c r="F1106" s="274" t="str">
        <f t="shared" si="86"/>
        <v>否</v>
      </c>
      <c r="G1106" s="148" t="str">
        <f t="shared" si="87"/>
        <v>项</v>
      </c>
    </row>
    <row r="1107" ht="37" customHeight="1" spans="1:7">
      <c r="A1107" s="435" t="s">
        <v>2014</v>
      </c>
      <c r="B1107" s="301" t="s">
        <v>2015</v>
      </c>
      <c r="C1107" s="310">
        <f>SUBTOTAL(9,C1112)</f>
        <v>0</v>
      </c>
      <c r="D1107" s="310">
        <f>SUBTOTAL(9,D1112)</f>
        <v>1500</v>
      </c>
      <c r="E1107" s="311" t="str">
        <f>IF(C1107&lt;&gt;0,D1107/C1107-1,"")</f>
        <v/>
      </c>
      <c r="F1107" s="274" t="str">
        <f t="shared" si="86"/>
        <v>是</v>
      </c>
      <c r="G1107" s="148" t="str">
        <f t="shared" si="87"/>
        <v>款</v>
      </c>
    </row>
    <row r="1108" ht="36" hidden="1" customHeight="1" spans="1:7">
      <c r="A1108" s="436" t="s">
        <v>2016</v>
      </c>
      <c r="B1108" s="305" t="s">
        <v>139</v>
      </c>
      <c r="C1108" s="307">
        <v>0</v>
      </c>
      <c r="D1108" s="307">
        <v>0</v>
      </c>
      <c r="E1108" s="308" t="str">
        <f t="shared" si="85"/>
        <v/>
      </c>
      <c r="F1108" s="274" t="str">
        <f t="shared" si="86"/>
        <v>否</v>
      </c>
      <c r="G1108" s="148" t="str">
        <f t="shared" si="87"/>
        <v>项</v>
      </c>
    </row>
    <row r="1109" ht="36" hidden="1" customHeight="1" spans="1:7">
      <c r="A1109" s="436" t="s">
        <v>2017</v>
      </c>
      <c r="B1109" s="305" t="s">
        <v>141</v>
      </c>
      <c r="C1109" s="307">
        <v>0</v>
      </c>
      <c r="D1109" s="307">
        <v>0</v>
      </c>
      <c r="E1109" s="308" t="str">
        <f t="shared" si="85"/>
        <v/>
      </c>
      <c r="F1109" s="274" t="str">
        <f t="shared" si="86"/>
        <v>否</v>
      </c>
      <c r="G1109" s="148" t="str">
        <f t="shared" si="87"/>
        <v>项</v>
      </c>
    </row>
    <row r="1110" ht="36" hidden="1" customHeight="1" spans="1:7">
      <c r="A1110" s="436" t="s">
        <v>2018</v>
      </c>
      <c r="B1110" s="305" t="s">
        <v>143</v>
      </c>
      <c r="C1110" s="307">
        <v>0</v>
      </c>
      <c r="D1110" s="307">
        <v>0</v>
      </c>
      <c r="E1110" s="308" t="str">
        <f t="shared" si="85"/>
        <v/>
      </c>
      <c r="F1110" s="274" t="str">
        <f t="shared" si="86"/>
        <v>否</v>
      </c>
      <c r="G1110" s="148" t="str">
        <f t="shared" si="87"/>
        <v>项</v>
      </c>
    </row>
    <row r="1111" ht="36" hidden="1" customHeight="1" spans="1:7">
      <c r="A1111" s="436" t="s">
        <v>2019</v>
      </c>
      <c r="B1111" s="305" t="s">
        <v>2020</v>
      </c>
      <c r="C1111" s="307">
        <v>0</v>
      </c>
      <c r="D1111" s="307">
        <v>0</v>
      </c>
      <c r="E1111" s="308" t="str">
        <f t="shared" si="85"/>
        <v/>
      </c>
      <c r="F1111" s="274" t="str">
        <f t="shared" si="86"/>
        <v>否</v>
      </c>
      <c r="G1111" s="148" t="str">
        <f t="shared" si="87"/>
        <v>项</v>
      </c>
    </row>
    <row r="1112" ht="37" customHeight="1" spans="1:7">
      <c r="A1112" s="436" t="s">
        <v>2021</v>
      </c>
      <c r="B1112" s="305" t="s">
        <v>2022</v>
      </c>
      <c r="C1112" s="307"/>
      <c r="D1112" s="307">
        <v>1500</v>
      </c>
      <c r="E1112" s="311" t="str">
        <f>IF(C1112&lt;&gt;0,D1112/C1112-1,"")</f>
        <v/>
      </c>
      <c r="F1112" s="274" t="str">
        <f t="shared" si="86"/>
        <v>是</v>
      </c>
      <c r="G1112" s="148" t="str">
        <f t="shared" si="87"/>
        <v>项</v>
      </c>
    </row>
    <row r="1113" ht="37" customHeight="1" spans="1:7">
      <c r="A1113" s="435" t="s">
        <v>2023</v>
      </c>
      <c r="B1113" s="301" t="s">
        <v>2024</v>
      </c>
      <c r="C1113" s="310">
        <f>SUBTOTAL(9,C1115)</f>
        <v>63</v>
      </c>
      <c r="D1113" s="310">
        <f>SUBTOTAL(9,D1115)</f>
        <v>6</v>
      </c>
      <c r="E1113" s="311">
        <f>IF(C1113&lt;&gt;0,D1113/C1113-1,"")</f>
        <v>-0.905</v>
      </c>
      <c r="F1113" s="274" t="str">
        <f t="shared" si="86"/>
        <v>是</v>
      </c>
      <c r="G1113" s="148" t="str">
        <f t="shared" si="87"/>
        <v>款</v>
      </c>
    </row>
    <row r="1114" ht="36" hidden="1" customHeight="1" spans="1:7">
      <c r="A1114" s="436" t="s">
        <v>2025</v>
      </c>
      <c r="B1114" s="305" t="s">
        <v>2026</v>
      </c>
      <c r="C1114" s="307">
        <v>0</v>
      </c>
      <c r="D1114" s="307">
        <v>0</v>
      </c>
      <c r="E1114" s="308" t="str">
        <f t="shared" si="85"/>
        <v/>
      </c>
      <c r="F1114" s="274" t="str">
        <f t="shared" si="86"/>
        <v>否</v>
      </c>
      <c r="G1114" s="148" t="str">
        <f t="shared" si="87"/>
        <v>项</v>
      </c>
    </row>
    <row r="1115" ht="37" customHeight="1" spans="1:7">
      <c r="A1115" s="436" t="s">
        <v>2027</v>
      </c>
      <c r="B1115" s="305" t="s">
        <v>2028</v>
      </c>
      <c r="C1115" s="307">
        <v>63</v>
      </c>
      <c r="D1115" s="307">
        <v>6</v>
      </c>
      <c r="E1115" s="311">
        <f>IF(C1115&lt;&gt;0,D1115/C1115-1,"")</f>
        <v>-0.905</v>
      </c>
      <c r="F1115" s="274" t="str">
        <f t="shared" si="86"/>
        <v>是</v>
      </c>
      <c r="G1115" s="148" t="str">
        <f t="shared" si="87"/>
        <v>项</v>
      </c>
    </row>
    <row r="1116" ht="37" customHeight="1" spans="1:7">
      <c r="A1116" s="439" t="s">
        <v>2029</v>
      </c>
      <c r="B1116" s="440" t="s">
        <v>519</v>
      </c>
      <c r="C1116" s="441"/>
      <c r="D1116" s="441"/>
      <c r="E1116" s="311" t="str">
        <f>IF(C1116&lt;&gt;0,D1116/C1116-1,"")</f>
        <v/>
      </c>
      <c r="F1116" s="274" t="str">
        <f t="shared" si="86"/>
        <v>否</v>
      </c>
      <c r="G1116" s="148" t="str">
        <f t="shared" si="87"/>
        <v>项</v>
      </c>
    </row>
    <row r="1117" ht="37" customHeight="1" spans="1:7">
      <c r="A1117" s="435" t="s">
        <v>99</v>
      </c>
      <c r="B1117" s="301" t="s">
        <v>100</v>
      </c>
      <c r="C1117" s="310"/>
      <c r="D1117" s="310">
        <f>D1125+D1135+D1141</f>
        <v>4</v>
      </c>
      <c r="E1117" s="311" t="str">
        <f>IF(C1117&lt;&gt;0,D1117/C1117-1,"")</f>
        <v/>
      </c>
      <c r="F1117" s="274" t="str">
        <f t="shared" si="86"/>
        <v>是</v>
      </c>
      <c r="G1117" s="148" t="str">
        <f t="shared" si="87"/>
        <v>类</v>
      </c>
    </row>
    <row r="1118" ht="36" hidden="1" customHeight="1" spans="1:7">
      <c r="A1118" s="435" t="s">
        <v>2030</v>
      </c>
      <c r="B1118" s="301" t="s">
        <v>2031</v>
      </c>
      <c r="C1118" s="310">
        <f>SUM(C1119:C1124)</f>
        <v>0</v>
      </c>
      <c r="D1118" s="310">
        <f>SUM(D1119:D1124)</f>
        <v>0</v>
      </c>
      <c r="E1118" s="311" t="str">
        <f t="shared" si="85"/>
        <v/>
      </c>
      <c r="F1118" s="274" t="str">
        <f t="shared" si="86"/>
        <v>否</v>
      </c>
      <c r="G1118" s="148" t="str">
        <f t="shared" si="87"/>
        <v>款</v>
      </c>
    </row>
    <row r="1119" ht="36" hidden="1" customHeight="1" spans="1:7">
      <c r="A1119" s="436" t="s">
        <v>2032</v>
      </c>
      <c r="B1119" s="305" t="s">
        <v>139</v>
      </c>
      <c r="C1119" s="307">
        <v>0</v>
      </c>
      <c r="D1119" s="307">
        <v>0</v>
      </c>
      <c r="E1119" s="308" t="str">
        <f t="shared" si="85"/>
        <v/>
      </c>
      <c r="F1119" s="274" t="str">
        <f t="shared" si="86"/>
        <v>否</v>
      </c>
      <c r="G1119" s="148" t="str">
        <f t="shared" si="87"/>
        <v>项</v>
      </c>
    </row>
    <row r="1120" ht="36" hidden="1" customHeight="1" spans="1:7">
      <c r="A1120" s="436" t="s">
        <v>2033</v>
      </c>
      <c r="B1120" s="305" t="s">
        <v>141</v>
      </c>
      <c r="C1120" s="307">
        <v>0</v>
      </c>
      <c r="D1120" s="307">
        <v>0</v>
      </c>
      <c r="E1120" s="308" t="str">
        <f t="shared" si="85"/>
        <v/>
      </c>
      <c r="F1120" s="274" t="str">
        <f t="shared" si="86"/>
        <v>否</v>
      </c>
      <c r="G1120" s="148" t="str">
        <f t="shared" si="87"/>
        <v>项</v>
      </c>
    </row>
    <row r="1121" ht="36" hidden="1" customHeight="1" spans="1:7">
      <c r="A1121" s="436" t="s">
        <v>2034</v>
      </c>
      <c r="B1121" s="305" t="s">
        <v>143</v>
      </c>
      <c r="C1121" s="307">
        <v>0</v>
      </c>
      <c r="D1121" s="307">
        <v>0</v>
      </c>
      <c r="E1121" s="308" t="str">
        <f t="shared" si="85"/>
        <v/>
      </c>
      <c r="F1121" s="274" t="str">
        <f t="shared" si="86"/>
        <v>否</v>
      </c>
      <c r="G1121" s="148" t="str">
        <f t="shared" si="87"/>
        <v>项</v>
      </c>
    </row>
    <row r="1122" ht="36" hidden="1" customHeight="1" spans="1:7">
      <c r="A1122" s="436" t="s">
        <v>2035</v>
      </c>
      <c r="B1122" s="305" t="s">
        <v>2036</v>
      </c>
      <c r="C1122" s="307">
        <v>0</v>
      </c>
      <c r="D1122" s="307">
        <v>0</v>
      </c>
      <c r="E1122" s="308" t="str">
        <f t="shared" si="85"/>
        <v/>
      </c>
      <c r="F1122" s="274" t="str">
        <f t="shared" si="86"/>
        <v>否</v>
      </c>
      <c r="G1122" s="148" t="str">
        <f t="shared" si="87"/>
        <v>项</v>
      </c>
    </row>
    <row r="1123" ht="36" hidden="1" customHeight="1" spans="1:7">
      <c r="A1123" s="436" t="s">
        <v>2037</v>
      </c>
      <c r="B1123" s="305" t="s">
        <v>157</v>
      </c>
      <c r="C1123" s="307">
        <v>0</v>
      </c>
      <c r="D1123" s="307">
        <v>0</v>
      </c>
      <c r="E1123" s="308" t="str">
        <f t="shared" si="85"/>
        <v/>
      </c>
      <c r="F1123" s="274" t="str">
        <f t="shared" si="86"/>
        <v>否</v>
      </c>
      <c r="G1123" s="148" t="str">
        <f t="shared" si="87"/>
        <v>项</v>
      </c>
    </row>
    <row r="1124" ht="36" hidden="1" customHeight="1" spans="1:7">
      <c r="A1124" s="436" t="s">
        <v>2038</v>
      </c>
      <c r="B1124" s="305" t="s">
        <v>2039</v>
      </c>
      <c r="C1124" s="307">
        <v>0</v>
      </c>
      <c r="D1124" s="307">
        <v>0</v>
      </c>
      <c r="E1124" s="308" t="str">
        <f t="shared" si="85"/>
        <v/>
      </c>
      <c r="F1124" s="274" t="str">
        <f t="shared" si="86"/>
        <v>否</v>
      </c>
      <c r="G1124" s="148" t="str">
        <f t="shared" si="87"/>
        <v>项</v>
      </c>
    </row>
    <row r="1125" ht="37" customHeight="1" spans="1:7">
      <c r="A1125" s="301">
        <v>21702</v>
      </c>
      <c r="B1125" s="451" t="s">
        <v>2040</v>
      </c>
      <c r="C1125" s="310"/>
      <c r="D1125" s="310"/>
      <c r="E1125" s="311" t="str">
        <f>IF(C1125&lt;&gt;0,D1125/C1125-1,"")</f>
        <v/>
      </c>
      <c r="F1125" s="274" t="str">
        <f t="shared" si="86"/>
        <v>否</v>
      </c>
      <c r="G1125" s="148" t="str">
        <f t="shared" si="87"/>
        <v>款</v>
      </c>
    </row>
    <row r="1126" ht="36" hidden="1" customHeight="1" spans="1:7">
      <c r="A1126" s="452">
        <v>2170201</v>
      </c>
      <c r="B1126" s="447" t="s">
        <v>2041</v>
      </c>
      <c r="C1126" s="307">
        <v>0</v>
      </c>
      <c r="D1126" s="307">
        <v>0</v>
      </c>
      <c r="E1126" s="308" t="str">
        <f t="shared" si="85"/>
        <v/>
      </c>
      <c r="F1126" s="274" t="str">
        <f t="shared" si="86"/>
        <v>否</v>
      </c>
      <c r="G1126" s="148" t="str">
        <f t="shared" si="87"/>
        <v>项</v>
      </c>
    </row>
    <row r="1127" ht="36" hidden="1" customHeight="1" spans="1:7">
      <c r="A1127" s="452">
        <v>2170202</v>
      </c>
      <c r="B1127" s="447" t="s">
        <v>2042</v>
      </c>
      <c r="C1127" s="307">
        <v>0</v>
      </c>
      <c r="D1127" s="307">
        <v>0</v>
      </c>
      <c r="E1127" s="308" t="str">
        <f t="shared" si="85"/>
        <v/>
      </c>
      <c r="F1127" s="274" t="str">
        <f t="shared" si="86"/>
        <v>否</v>
      </c>
      <c r="G1127" s="148" t="str">
        <f t="shared" si="87"/>
        <v>项</v>
      </c>
    </row>
    <row r="1128" ht="36" hidden="1" customHeight="1" spans="1:7">
      <c r="A1128" s="452">
        <v>2170203</v>
      </c>
      <c r="B1128" s="447" t="s">
        <v>2043</v>
      </c>
      <c r="C1128" s="307">
        <v>0</v>
      </c>
      <c r="D1128" s="307">
        <v>0</v>
      </c>
      <c r="E1128" s="308" t="str">
        <f t="shared" si="85"/>
        <v/>
      </c>
      <c r="F1128" s="274" t="str">
        <f t="shared" si="86"/>
        <v>否</v>
      </c>
      <c r="G1128" s="148" t="str">
        <f t="shared" si="87"/>
        <v>项</v>
      </c>
    </row>
    <row r="1129" ht="36" hidden="1" customHeight="1" spans="1:7">
      <c r="A1129" s="452">
        <v>2170204</v>
      </c>
      <c r="B1129" s="447" t="s">
        <v>2044</v>
      </c>
      <c r="C1129" s="307">
        <v>0</v>
      </c>
      <c r="D1129" s="307">
        <v>0</v>
      </c>
      <c r="E1129" s="308" t="str">
        <f t="shared" si="85"/>
        <v/>
      </c>
      <c r="F1129" s="274" t="str">
        <f t="shared" si="86"/>
        <v>否</v>
      </c>
      <c r="G1129" s="148" t="str">
        <f t="shared" si="87"/>
        <v>项</v>
      </c>
    </row>
    <row r="1130" ht="36" hidden="1" customHeight="1" spans="1:7">
      <c r="A1130" s="452">
        <v>2170205</v>
      </c>
      <c r="B1130" s="447" t="s">
        <v>2045</v>
      </c>
      <c r="C1130" s="307">
        <v>0</v>
      </c>
      <c r="D1130" s="307">
        <v>0</v>
      </c>
      <c r="E1130" s="308" t="str">
        <f t="shared" si="85"/>
        <v/>
      </c>
      <c r="F1130" s="274" t="str">
        <f t="shared" si="86"/>
        <v>否</v>
      </c>
      <c r="G1130" s="148" t="str">
        <f t="shared" si="87"/>
        <v>项</v>
      </c>
    </row>
    <row r="1131" ht="36" hidden="1" customHeight="1" spans="1:7">
      <c r="A1131" s="452">
        <v>2170206</v>
      </c>
      <c r="B1131" s="447" t="s">
        <v>2046</v>
      </c>
      <c r="C1131" s="307">
        <v>0</v>
      </c>
      <c r="D1131" s="307">
        <v>0</v>
      </c>
      <c r="E1131" s="308" t="str">
        <f t="shared" si="85"/>
        <v/>
      </c>
      <c r="F1131" s="274" t="str">
        <f t="shared" si="86"/>
        <v>否</v>
      </c>
      <c r="G1131" s="148" t="str">
        <f t="shared" si="87"/>
        <v>项</v>
      </c>
    </row>
    <row r="1132" ht="36" hidden="1" customHeight="1" spans="1:7">
      <c r="A1132" s="452">
        <v>2170207</v>
      </c>
      <c r="B1132" s="447" t="s">
        <v>2047</v>
      </c>
      <c r="C1132" s="307">
        <v>0</v>
      </c>
      <c r="D1132" s="307">
        <v>0</v>
      </c>
      <c r="E1132" s="308" t="str">
        <f t="shared" si="85"/>
        <v/>
      </c>
      <c r="F1132" s="274" t="str">
        <f t="shared" si="86"/>
        <v>否</v>
      </c>
      <c r="G1132" s="148" t="str">
        <f t="shared" si="87"/>
        <v>项</v>
      </c>
    </row>
    <row r="1133" ht="36" hidden="1" customHeight="1" spans="1:7">
      <c r="A1133" s="452">
        <v>2170208</v>
      </c>
      <c r="B1133" s="447" t="s">
        <v>2048</v>
      </c>
      <c r="C1133" s="307">
        <v>0</v>
      </c>
      <c r="D1133" s="307">
        <v>0</v>
      </c>
      <c r="E1133" s="308" t="str">
        <f t="shared" si="85"/>
        <v/>
      </c>
      <c r="F1133" s="274" t="str">
        <f t="shared" si="86"/>
        <v>否</v>
      </c>
      <c r="G1133" s="148" t="str">
        <f t="shared" si="87"/>
        <v>项</v>
      </c>
    </row>
    <row r="1134" ht="37" customHeight="1" spans="1:7">
      <c r="A1134" s="452">
        <v>2170299</v>
      </c>
      <c r="B1134" s="447" t="s">
        <v>2049</v>
      </c>
      <c r="C1134" s="307"/>
      <c r="D1134" s="307"/>
      <c r="E1134" s="311" t="str">
        <f>IF(C1134&lt;&gt;0,D1134/C1134-1,"")</f>
        <v/>
      </c>
      <c r="F1134" s="274" t="str">
        <f t="shared" si="86"/>
        <v>否</v>
      </c>
      <c r="G1134" s="148" t="str">
        <f t="shared" si="87"/>
        <v>项</v>
      </c>
    </row>
    <row r="1135" ht="37" customHeight="1" spans="1:7">
      <c r="A1135" s="435" t="s">
        <v>2050</v>
      </c>
      <c r="B1135" s="301" t="s">
        <v>2051</v>
      </c>
      <c r="C1135" s="310"/>
      <c r="D1135" s="310"/>
      <c r="E1135" s="311" t="str">
        <f>IF(C1135&lt;&gt;0,D1135/C1135-1,"")</f>
        <v/>
      </c>
      <c r="F1135" s="274" t="str">
        <f t="shared" si="86"/>
        <v>否</v>
      </c>
      <c r="G1135" s="148" t="str">
        <f t="shared" si="87"/>
        <v>款</v>
      </c>
    </row>
    <row r="1136" ht="36" hidden="1" customHeight="1" spans="1:7">
      <c r="A1136" s="436" t="s">
        <v>2052</v>
      </c>
      <c r="B1136" s="305" t="s">
        <v>2053</v>
      </c>
      <c r="C1136" s="307">
        <v>0</v>
      </c>
      <c r="D1136" s="307">
        <v>0</v>
      </c>
      <c r="E1136" s="308" t="str">
        <f t="shared" si="85"/>
        <v/>
      </c>
      <c r="F1136" s="274" t="str">
        <f t="shared" si="86"/>
        <v>否</v>
      </c>
      <c r="G1136" s="148" t="str">
        <f t="shared" si="87"/>
        <v>项</v>
      </c>
    </row>
    <row r="1137" ht="36" hidden="1" customHeight="1" spans="1:7">
      <c r="A1137" s="436" t="s">
        <v>2054</v>
      </c>
      <c r="B1137" s="305" t="s">
        <v>2055</v>
      </c>
      <c r="C1137" s="307">
        <v>0</v>
      </c>
      <c r="D1137" s="307">
        <v>0</v>
      </c>
      <c r="E1137" s="308" t="str">
        <f t="shared" si="85"/>
        <v/>
      </c>
      <c r="F1137" s="274" t="str">
        <f t="shared" si="86"/>
        <v>否</v>
      </c>
      <c r="G1137" s="148" t="str">
        <f t="shared" si="87"/>
        <v>项</v>
      </c>
    </row>
    <row r="1138" ht="37" customHeight="1" spans="1:7">
      <c r="A1138" s="436" t="s">
        <v>2056</v>
      </c>
      <c r="B1138" s="305" t="s">
        <v>2057</v>
      </c>
      <c r="C1138" s="307"/>
      <c r="D1138" s="307"/>
      <c r="E1138" s="311" t="str">
        <f>IF(C1138&lt;&gt;0,D1138/C1138-1,"")</f>
        <v/>
      </c>
      <c r="F1138" s="274" t="str">
        <f t="shared" si="86"/>
        <v>否</v>
      </c>
      <c r="G1138" s="148" t="str">
        <f t="shared" si="87"/>
        <v>项</v>
      </c>
    </row>
    <row r="1139" ht="36" hidden="1" customHeight="1" spans="1:7">
      <c r="A1139" s="436" t="s">
        <v>2058</v>
      </c>
      <c r="B1139" s="305" t="s">
        <v>2059</v>
      </c>
      <c r="C1139" s="307">
        <v>0</v>
      </c>
      <c r="D1139" s="307">
        <v>0</v>
      </c>
      <c r="E1139" s="308" t="str">
        <f t="shared" si="85"/>
        <v/>
      </c>
      <c r="F1139" s="274" t="str">
        <f t="shared" si="86"/>
        <v>否</v>
      </c>
      <c r="G1139" s="148" t="str">
        <f t="shared" si="87"/>
        <v>项</v>
      </c>
    </row>
    <row r="1140" ht="37" customHeight="1" spans="1:7">
      <c r="A1140" s="436" t="s">
        <v>2060</v>
      </c>
      <c r="B1140" s="305" t="s">
        <v>2061</v>
      </c>
      <c r="C1140" s="307"/>
      <c r="D1140" s="307"/>
      <c r="E1140" s="311" t="str">
        <f>IF(C1140&lt;&gt;0,D1140/C1140-1,"")</f>
        <v/>
      </c>
      <c r="F1140" s="274" t="str">
        <f t="shared" si="86"/>
        <v>否</v>
      </c>
      <c r="G1140" s="148" t="str">
        <f t="shared" si="87"/>
        <v>项</v>
      </c>
    </row>
    <row r="1141" ht="37" customHeight="1" spans="1:7">
      <c r="A1141" s="435" t="s">
        <v>2062</v>
      </c>
      <c r="B1141" s="301" t="s">
        <v>2063</v>
      </c>
      <c r="C1141" s="310"/>
      <c r="D1141" s="310">
        <f>SUBTOTAL(9,D1143)</f>
        <v>4</v>
      </c>
      <c r="E1141" s="311" t="str">
        <f>IF(C1141&lt;&gt;0,D1141/C1141-1,"")</f>
        <v/>
      </c>
      <c r="F1141" s="274" t="str">
        <f t="shared" si="86"/>
        <v>是</v>
      </c>
      <c r="G1141" s="148" t="str">
        <f t="shared" si="87"/>
        <v>款</v>
      </c>
    </row>
    <row r="1142" ht="36" hidden="1" customHeight="1" spans="1:7">
      <c r="A1142" s="305">
        <v>2179902</v>
      </c>
      <c r="B1142" s="305" t="s">
        <v>2064</v>
      </c>
      <c r="C1142" s="307">
        <v>0</v>
      </c>
      <c r="D1142" s="307">
        <v>0</v>
      </c>
      <c r="E1142" s="308" t="str">
        <f t="shared" si="85"/>
        <v/>
      </c>
      <c r="F1142" s="274" t="str">
        <f t="shared" si="86"/>
        <v>否</v>
      </c>
      <c r="G1142" s="148" t="str">
        <f t="shared" si="87"/>
        <v>项</v>
      </c>
    </row>
    <row r="1143" ht="37" customHeight="1" spans="1:7">
      <c r="A1143" s="305">
        <v>2179999</v>
      </c>
      <c r="B1143" s="305" t="s">
        <v>2061</v>
      </c>
      <c r="C1143" s="307"/>
      <c r="D1143" s="307">
        <v>4</v>
      </c>
      <c r="E1143" s="311" t="str">
        <f>IF(C1143&lt;&gt;0,D1143/C1143-1,"")</f>
        <v/>
      </c>
      <c r="F1143" s="274" t="str">
        <f t="shared" si="86"/>
        <v>是</v>
      </c>
      <c r="G1143" s="148" t="str">
        <f t="shared" si="87"/>
        <v>项</v>
      </c>
    </row>
    <row r="1144" ht="37" customHeight="1" spans="1:7">
      <c r="A1144" s="301" t="s">
        <v>2065</v>
      </c>
      <c r="B1144" s="440" t="s">
        <v>519</v>
      </c>
      <c r="C1144" s="310"/>
      <c r="D1144" s="310"/>
      <c r="E1144" s="311" t="str">
        <f>IF(C1144&lt;&gt;0,D1144/C1144-1,"")</f>
        <v/>
      </c>
      <c r="F1144" s="274" t="str">
        <f t="shared" si="86"/>
        <v>否</v>
      </c>
      <c r="G1144" s="148" t="str">
        <f t="shared" si="87"/>
        <v>项</v>
      </c>
    </row>
    <row r="1145" ht="37" customHeight="1" spans="1:7">
      <c r="A1145" s="435" t="s">
        <v>101</v>
      </c>
      <c r="B1145" s="301" t="s">
        <v>102</v>
      </c>
      <c r="C1145" s="310"/>
      <c r="D1145" s="310"/>
      <c r="E1145" s="311" t="str">
        <f>IF(C1145&lt;&gt;0,D1145/C1145-1,"")</f>
        <v/>
      </c>
      <c r="F1145" s="274" t="str">
        <f t="shared" si="86"/>
        <v>是</v>
      </c>
      <c r="G1145" s="148" t="str">
        <f t="shared" si="87"/>
        <v>类</v>
      </c>
    </row>
    <row r="1146" ht="36" hidden="1" customHeight="1" spans="1:7">
      <c r="A1146" s="435" t="s">
        <v>2066</v>
      </c>
      <c r="B1146" s="301" t="s">
        <v>2067</v>
      </c>
      <c r="C1146" s="310">
        <v>0</v>
      </c>
      <c r="D1146" s="310">
        <v>0</v>
      </c>
      <c r="E1146" s="311" t="str">
        <f t="shared" si="85"/>
        <v/>
      </c>
      <c r="F1146" s="274" t="str">
        <f t="shared" si="86"/>
        <v>否</v>
      </c>
      <c r="G1146" s="148" t="str">
        <f t="shared" si="87"/>
        <v>款</v>
      </c>
    </row>
    <row r="1147" ht="36" hidden="1" customHeight="1" spans="1:7">
      <c r="A1147" s="435" t="s">
        <v>2068</v>
      </c>
      <c r="B1147" s="301" t="s">
        <v>2069</v>
      </c>
      <c r="C1147" s="310">
        <v>0</v>
      </c>
      <c r="D1147" s="310">
        <v>0</v>
      </c>
      <c r="E1147" s="311" t="str">
        <f t="shared" si="85"/>
        <v/>
      </c>
      <c r="F1147" s="274" t="str">
        <f t="shared" si="86"/>
        <v>否</v>
      </c>
      <c r="G1147" s="148" t="str">
        <f t="shared" si="87"/>
        <v>款</v>
      </c>
    </row>
    <row r="1148" ht="36" hidden="1" customHeight="1" spans="1:7">
      <c r="A1148" s="435" t="s">
        <v>2070</v>
      </c>
      <c r="B1148" s="301" t="s">
        <v>2071</v>
      </c>
      <c r="C1148" s="310">
        <v>0</v>
      </c>
      <c r="D1148" s="310">
        <v>0</v>
      </c>
      <c r="E1148" s="311" t="str">
        <f t="shared" si="85"/>
        <v/>
      </c>
      <c r="F1148" s="274" t="str">
        <f t="shared" si="86"/>
        <v>否</v>
      </c>
      <c r="G1148" s="148" t="str">
        <f t="shared" si="87"/>
        <v>款</v>
      </c>
    </row>
    <row r="1149" ht="36" hidden="1" customHeight="1" spans="1:7">
      <c r="A1149" s="435" t="s">
        <v>2072</v>
      </c>
      <c r="B1149" s="301" t="s">
        <v>2073</v>
      </c>
      <c r="C1149" s="310">
        <v>0</v>
      </c>
      <c r="D1149" s="310">
        <v>0</v>
      </c>
      <c r="E1149" s="311" t="str">
        <f t="shared" si="85"/>
        <v/>
      </c>
      <c r="F1149" s="274" t="str">
        <f t="shared" si="86"/>
        <v>否</v>
      </c>
      <c r="G1149" s="148" t="str">
        <f t="shared" si="87"/>
        <v>款</v>
      </c>
    </row>
    <row r="1150" ht="36" hidden="1" customHeight="1" spans="1:7">
      <c r="A1150" s="435" t="s">
        <v>2074</v>
      </c>
      <c r="B1150" s="301" t="s">
        <v>2075</v>
      </c>
      <c r="C1150" s="310">
        <v>0</v>
      </c>
      <c r="D1150" s="310">
        <v>0</v>
      </c>
      <c r="E1150" s="311" t="str">
        <f t="shared" si="85"/>
        <v/>
      </c>
      <c r="F1150" s="274" t="str">
        <f t="shared" si="86"/>
        <v>否</v>
      </c>
      <c r="G1150" s="148" t="str">
        <f t="shared" si="87"/>
        <v>款</v>
      </c>
    </row>
    <row r="1151" ht="36" hidden="1" customHeight="1" spans="1:7">
      <c r="A1151" s="435" t="s">
        <v>2076</v>
      </c>
      <c r="B1151" s="301" t="s">
        <v>2077</v>
      </c>
      <c r="C1151" s="310">
        <v>0</v>
      </c>
      <c r="D1151" s="310">
        <v>0</v>
      </c>
      <c r="E1151" s="311" t="str">
        <f t="shared" si="85"/>
        <v/>
      </c>
      <c r="F1151" s="274" t="str">
        <f t="shared" si="86"/>
        <v>否</v>
      </c>
      <c r="G1151" s="148" t="str">
        <f t="shared" si="87"/>
        <v>款</v>
      </c>
    </row>
    <row r="1152" ht="36" hidden="1" customHeight="1" spans="1:7">
      <c r="A1152" s="435" t="s">
        <v>2078</v>
      </c>
      <c r="B1152" s="301" t="s">
        <v>2079</v>
      </c>
      <c r="C1152" s="310">
        <v>0</v>
      </c>
      <c r="D1152" s="310">
        <v>0</v>
      </c>
      <c r="E1152" s="311" t="str">
        <f t="shared" si="85"/>
        <v/>
      </c>
      <c r="F1152" s="274" t="str">
        <f t="shared" si="86"/>
        <v>否</v>
      </c>
      <c r="G1152" s="148" t="str">
        <f t="shared" si="87"/>
        <v>款</v>
      </c>
    </row>
    <row r="1153" ht="36" hidden="1" customHeight="1" spans="1:7">
      <c r="A1153" s="435" t="s">
        <v>2080</v>
      </c>
      <c r="B1153" s="301" t="s">
        <v>2081</v>
      </c>
      <c r="C1153" s="310">
        <v>0</v>
      </c>
      <c r="D1153" s="310">
        <v>0</v>
      </c>
      <c r="E1153" s="311" t="str">
        <f t="shared" si="85"/>
        <v/>
      </c>
      <c r="F1153" s="274" t="str">
        <f t="shared" si="86"/>
        <v>否</v>
      </c>
      <c r="G1153" s="148" t="str">
        <f t="shared" si="87"/>
        <v>款</v>
      </c>
    </row>
    <row r="1154" ht="36" hidden="1" customHeight="1" spans="1:7">
      <c r="A1154" s="435" t="s">
        <v>2082</v>
      </c>
      <c r="B1154" s="301" t="s">
        <v>2083</v>
      </c>
      <c r="C1154" s="310">
        <v>0</v>
      </c>
      <c r="D1154" s="310">
        <v>0</v>
      </c>
      <c r="E1154" s="311" t="str">
        <f t="shared" si="85"/>
        <v/>
      </c>
      <c r="F1154" s="274" t="str">
        <f t="shared" si="86"/>
        <v>否</v>
      </c>
      <c r="G1154" s="148" t="str">
        <f t="shared" si="87"/>
        <v>款</v>
      </c>
    </row>
    <row r="1155" ht="37" customHeight="1" spans="1:7">
      <c r="A1155" s="435" t="s">
        <v>103</v>
      </c>
      <c r="B1155" s="301" t="s">
        <v>104</v>
      </c>
      <c r="C1155" s="310">
        <f>C1156+C1183</f>
        <v>2341</v>
      </c>
      <c r="D1155" s="310">
        <f>D1156+D1183</f>
        <v>2172</v>
      </c>
      <c r="E1155" s="311">
        <f>IF(C1155&lt;&gt;0,D1155/C1155-1,"")</f>
        <v>-0.072</v>
      </c>
      <c r="F1155" s="274" t="str">
        <f t="shared" si="86"/>
        <v>是</v>
      </c>
      <c r="G1155" s="148" t="str">
        <f t="shared" si="87"/>
        <v>类</v>
      </c>
    </row>
    <row r="1156" ht="37" customHeight="1" spans="1:7">
      <c r="A1156" s="435" t="s">
        <v>2084</v>
      </c>
      <c r="B1156" s="301" t="s">
        <v>2085</v>
      </c>
      <c r="C1156" s="310">
        <f>SUBTOTAL(9,C1157:C1182)</f>
        <v>2064</v>
      </c>
      <c r="D1156" s="310">
        <f>SUBTOTAL(9,D1157:D1182)</f>
        <v>1862</v>
      </c>
      <c r="E1156" s="311">
        <f>IF(C1156&lt;&gt;0,D1156/C1156-1,"")</f>
        <v>-0.098</v>
      </c>
      <c r="F1156" s="274" t="str">
        <f t="shared" ref="F1156:F1219" si="88">IF(LEN(A1156)=3,"是",IF(B1156&lt;&gt;"",IF(SUM(C1156:D1156)&lt;&gt;0,"是","否"),"是"))</f>
        <v>是</v>
      </c>
      <c r="G1156" s="148" t="str">
        <f t="shared" ref="G1156:G1219" si="89">IF(LEN(A1156)=3,"类",IF(LEN(A1156)=5,"款","项"))</f>
        <v>款</v>
      </c>
    </row>
    <row r="1157" ht="37" customHeight="1" spans="1:7">
      <c r="A1157" s="436" t="s">
        <v>2086</v>
      </c>
      <c r="B1157" s="305" t="s">
        <v>139</v>
      </c>
      <c r="C1157" s="307">
        <v>1304</v>
      </c>
      <c r="D1157" s="307">
        <v>1232</v>
      </c>
      <c r="E1157" s="311">
        <f>IF(C1157&lt;&gt;0,D1157/C1157-1,"")</f>
        <v>-0.055</v>
      </c>
      <c r="F1157" s="274" t="str">
        <f t="shared" si="88"/>
        <v>是</v>
      </c>
      <c r="G1157" s="148" t="str">
        <f t="shared" si="89"/>
        <v>项</v>
      </c>
    </row>
    <row r="1158" ht="36" hidden="1" customHeight="1" spans="1:7">
      <c r="A1158" s="436" t="s">
        <v>2087</v>
      </c>
      <c r="B1158" s="305" t="s">
        <v>141</v>
      </c>
      <c r="C1158" s="307">
        <v>0</v>
      </c>
      <c r="D1158" s="307">
        <v>0</v>
      </c>
      <c r="E1158" s="308" t="str">
        <f>IF(C1158&gt;0,D1158/C1158-1,IF(C1158&lt;0,-(D1158/C1158-1),""))</f>
        <v/>
      </c>
      <c r="F1158" s="274" t="str">
        <f t="shared" si="88"/>
        <v>否</v>
      </c>
      <c r="G1158" s="148" t="str">
        <f t="shared" si="89"/>
        <v>项</v>
      </c>
    </row>
    <row r="1159" ht="37" customHeight="1" spans="1:7">
      <c r="A1159" s="436" t="s">
        <v>2088</v>
      </c>
      <c r="B1159" s="305" t="s">
        <v>143</v>
      </c>
      <c r="C1159" s="307"/>
      <c r="D1159" s="307"/>
      <c r="E1159" s="311" t="str">
        <f t="shared" ref="E1159:E1164" si="90">IF(C1159&lt;&gt;0,D1159/C1159-1,"")</f>
        <v/>
      </c>
      <c r="F1159" s="274" t="str">
        <f t="shared" si="88"/>
        <v>否</v>
      </c>
      <c r="G1159" s="148" t="str">
        <f t="shared" si="89"/>
        <v>项</v>
      </c>
    </row>
    <row r="1160" ht="37" customHeight="1" spans="1:7">
      <c r="A1160" s="436" t="s">
        <v>2089</v>
      </c>
      <c r="B1160" s="305" t="s">
        <v>2090</v>
      </c>
      <c r="C1160" s="307">
        <v>479</v>
      </c>
      <c r="D1160" s="307">
        <v>46</v>
      </c>
      <c r="E1160" s="311">
        <f t="shared" si="90"/>
        <v>-0.904</v>
      </c>
      <c r="F1160" s="274" t="str">
        <f t="shared" si="88"/>
        <v>是</v>
      </c>
      <c r="G1160" s="148" t="str">
        <f t="shared" si="89"/>
        <v>项</v>
      </c>
    </row>
    <row r="1161" ht="37" customHeight="1" spans="1:7">
      <c r="A1161" s="436" t="s">
        <v>2091</v>
      </c>
      <c r="B1161" s="305" t="s">
        <v>2092</v>
      </c>
      <c r="C1161" s="307"/>
      <c r="D1161" s="307"/>
      <c r="E1161" s="311" t="str">
        <f t="shared" si="90"/>
        <v/>
      </c>
      <c r="F1161" s="274" t="str">
        <f t="shared" si="88"/>
        <v>否</v>
      </c>
      <c r="G1161" s="148" t="str">
        <f t="shared" si="89"/>
        <v>项</v>
      </c>
    </row>
    <row r="1162" ht="37" customHeight="1" spans="1:7">
      <c r="A1162" s="436" t="s">
        <v>2093</v>
      </c>
      <c r="B1162" s="305" t="s">
        <v>2094</v>
      </c>
      <c r="C1162" s="307"/>
      <c r="D1162" s="307"/>
      <c r="E1162" s="311" t="str">
        <f t="shared" si="90"/>
        <v/>
      </c>
      <c r="F1162" s="274" t="str">
        <f t="shared" si="88"/>
        <v>否</v>
      </c>
      <c r="G1162" s="148" t="str">
        <f t="shared" si="89"/>
        <v>项</v>
      </c>
    </row>
    <row r="1163" ht="37" customHeight="1" spans="1:7">
      <c r="A1163" s="436" t="s">
        <v>2095</v>
      </c>
      <c r="B1163" s="305" t="s">
        <v>2096</v>
      </c>
      <c r="C1163" s="307"/>
      <c r="D1163" s="307"/>
      <c r="E1163" s="311" t="str">
        <f t="shared" si="90"/>
        <v/>
      </c>
      <c r="F1163" s="274" t="str">
        <f t="shared" si="88"/>
        <v>否</v>
      </c>
      <c r="G1163" s="148" t="str">
        <f t="shared" si="89"/>
        <v>项</v>
      </c>
    </row>
    <row r="1164" ht="37" customHeight="1" spans="1:7">
      <c r="A1164" s="436" t="s">
        <v>2097</v>
      </c>
      <c r="B1164" s="305" t="s">
        <v>2098</v>
      </c>
      <c r="C1164" s="307"/>
      <c r="D1164" s="307"/>
      <c r="E1164" s="311" t="str">
        <f t="shared" si="90"/>
        <v/>
      </c>
      <c r="F1164" s="274" t="str">
        <f t="shared" si="88"/>
        <v>否</v>
      </c>
      <c r="G1164" s="148" t="str">
        <f t="shared" si="89"/>
        <v>项</v>
      </c>
    </row>
    <row r="1165" ht="36" hidden="1" customHeight="1" spans="1:7">
      <c r="A1165" s="436" t="s">
        <v>2099</v>
      </c>
      <c r="B1165" s="305" t="s">
        <v>2100</v>
      </c>
      <c r="C1165" s="307">
        <v>0</v>
      </c>
      <c r="D1165" s="307">
        <v>0</v>
      </c>
      <c r="E1165" s="308" t="str">
        <f>IF(C1165&gt;0,D1165/C1165-1,IF(C1165&lt;0,-(D1165/C1165-1),""))</f>
        <v/>
      </c>
      <c r="F1165" s="274" t="str">
        <f t="shared" si="88"/>
        <v>否</v>
      </c>
      <c r="G1165" s="148" t="str">
        <f t="shared" si="89"/>
        <v>项</v>
      </c>
    </row>
    <row r="1166" ht="37" customHeight="1" spans="1:7">
      <c r="A1166" s="436" t="s">
        <v>2101</v>
      </c>
      <c r="B1166" s="305" t="s">
        <v>2102</v>
      </c>
      <c r="C1166" s="307"/>
      <c r="D1166" s="307"/>
      <c r="E1166" s="311" t="str">
        <f>IF(C1166&lt;&gt;0,D1166/C1166-1,"")</f>
        <v/>
      </c>
      <c r="F1166" s="274" t="str">
        <f t="shared" si="88"/>
        <v>否</v>
      </c>
      <c r="G1166" s="148" t="str">
        <f t="shared" si="89"/>
        <v>项</v>
      </c>
    </row>
    <row r="1167" ht="37" customHeight="1" spans="1:7">
      <c r="A1167" s="436" t="s">
        <v>2103</v>
      </c>
      <c r="B1167" s="305" t="s">
        <v>2104</v>
      </c>
      <c r="C1167" s="307"/>
      <c r="D1167" s="307"/>
      <c r="E1167" s="311" t="str">
        <f>IF(C1167&lt;&gt;0,D1167/C1167-1,"")</f>
        <v/>
      </c>
      <c r="F1167" s="274" t="str">
        <f t="shared" si="88"/>
        <v>否</v>
      </c>
      <c r="G1167" s="148" t="str">
        <f t="shared" si="89"/>
        <v>项</v>
      </c>
    </row>
    <row r="1168" ht="36" hidden="1" customHeight="1" spans="1:7">
      <c r="A1168" s="436" t="s">
        <v>2105</v>
      </c>
      <c r="B1168" s="305" t="s">
        <v>2106</v>
      </c>
      <c r="C1168" s="307">
        <v>0</v>
      </c>
      <c r="D1168" s="307">
        <v>0</v>
      </c>
      <c r="E1168" s="308" t="str">
        <f>IF(C1168&gt;0,D1168/C1168-1,IF(C1168&lt;0,-(D1168/C1168-1),""))</f>
        <v/>
      </c>
      <c r="F1168" s="274" t="str">
        <f t="shared" si="88"/>
        <v>否</v>
      </c>
      <c r="G1168" s="148" t="str">
        <f t="shared" si="89"/>
        <v>项</v>
      </c>
    </row>
    <row r="1169" ht="36" hidden="1" customHeight="1" spans="1:7">
      <c r="A1169" s="436" t="s">
        <v>2107</v>
      </c>
      <c r="B1169" s="305" t="s">
        <v>2108</v>
      </c>
      <c r="C1169" s="307">
        <v>0</v>
      </c>
      <c r="D1169" s="307">
        <v>0</v>
      </c>
      <c r="E1169" s="308" t="str">
        <f>IF(C1169&gt;0,D1169/C1169-1,IF(C1169&lt;0,-(D1169/C1169-1),""))</f>
        <v/>
      </c>
      <c r="F1169" s="274" t="str">
        <f t="shared" si="88"/>
        <v>否</v>
      </c>
      <c r="G1169" s="148" t="str">
        <f t="shared" si="89"/>
        <v>项</v>
      </c>
    </row>
    <row r="1170" ht="37" customHeight="1" spans="1:7">
      <c r="A1170" s="436" t="s">
        <v>2109</v>
      </c>
      <c r="B1170" s="305" t="s">
        <v>2110</v>
      </c>
      <c r="C1170" s="307"/>
      <c r="D1170" s="307"/>
      <c r="E1170" s="311" t="str">
        <f>IF(C1170&lt;&gt;0,D1170/C1170-1,"")</f>
        <v/>
      </c>
      <c r="F1170" s="274" t="str">
        <f t="shared" si="88"/>
        <v>否</v>
      </c>
      <c r="G1170" s="148" t="str">
        <f t="shared" si="89"/>
        <v>项</v>
      </c>
    </row>
    <row r="1171" ht="37" customHeight="1" spans="1:7">
      <c r="A1171" s="436" t="s">
        <v>2111</v>
      </c>
      <c r="B1171" s="305" t="s">
        <v>2112</v>
      </c>
      <c r="C1171" s="307"/>
      <c r="D1171" s="307"/>
      <c r="E1171" s="311" t="str">
        <f>IF(C1171&lt;&gt;0,D1171/C1171-1,"")</f>
        <v/>
      </c>
      <c r="F1171" s="274" t="str">
        <f t="shared" si="88"/>
        <v>否</v>
      </c>
      <c r="G1171" s="148" t="str">
        <f t="shared" si="89"/>
        <v>项</v>
      </c>
    </row>
    <row r="1172" ht="36" hidden="1" customHeight="1" spans="1:7">
      <c r="A1172" s="436" t="s">
        <v>2113</v>
      </c>
      <c r="B1172" s="305" t="s">
        <v>2114</v>
      </c>
      <c r="C1172" s="307">
        <v>0</v>
      </c>
      <c r="D1172" s="307">
        <v>0</v>
      </c>
      <c r="E1172" s="308" t="str">
        <f t="shared" ref="E1172:E1179" si="91">IF(C1172&gt;0,D1172/C1172-1,IF(C1172&lt;0,-(D1172/C1172-1),""))</f>
        <v/>
      </c>
      <c r="F1172" s="274" t="str">
        <f t="shared" si="88"/>
        <v>否</v>
      </c>
      <c r="G1172" s="148" t="str">
        <f t="shared" si="89"/>
        <v>项</v>
      </c>
    </row>
    <row r="1173" ht="36" hidden="1" customHeight="1" spans="1:7">
      <c r="A1173" s="436" t="s">
        <v>2115</v>
      </c>
      <c r="B1173" s="305" t="s">
        <v>2116</v>
      </c>
      <c r="C1173" s="307">
        <v>0</v>
      </c>
      <c r="D1173" s="307">
        <v>0</v>
      </c>
      <c r="E1173" s="308" t="str">
        <f t="shared" si="91"/>
        <v/>
      </c>
      <c r="F1173" s="274" t="str">
        <f t="shared" si="88"/>
        <v>否</v>
      </c>
      <c r="G1173" s="148" t="str">
        <f t="shared" si="89"/>
        <v>项</v>
      </c>
    </row>
    <row r="1174" ht="36" hidden="1" customHeight="1" spans="1:7">
      <c r="A1174" s="436" t="s">
        <v>2117</v>
      </c>
      <c r="B1174" s="305" t="s">
        <v>2118</v>
      </c>
      <c r="C1174" s="307">
        <v>0</v>
      </c>
      <c r="D1174" s="307">
        <v>0</v>
      </c>
      <c r="E1174" s="308" t="str">
        <f t="shared" si="91"/>
        <v/>
      </c>
      <c r="F1174" s="274" t="str">
        <f t="shared" si="88"/>
        <v>否</v>
      </c>
      <c r="G1174" s="148" t="str">
        <f t="shared" si="89"/>
        <v>项</v>
      </c>
    </row>
    <row r="1175" ht="36" hidden="1" customHeight="1" spans="1:7">
      <c r="A1175" s="436" t="s">
        <v>2119</v>
      </c>
      <c r="B1175" s="305" t="s">
        <v>2120</v>
      </c>
      <c r="C1175" s="307">
        <v>0</v>
      </c>
      <c r="D1175" s="307">
        <v>0</v>
      </c>
      <c r="E1175" s="308" t="str">
        <f t="shared" si="91"/>
        <v/>
      </c>
      <c r="F1175" s="274" t="str">
        <f t="shared" si="88"/>
        <v>否</v>
      </c>
      <c r="G1175" s="148" t="str">
        <f t="shared" si="89"/>
        <v>项</v>
      </c>
    </row>
    <row r="1176" ht="36" hidden="1" customHeight="1" spans="1:7">
      <c r="A1176" s="436" t="s">
        <v>2121</v>
      </c>
      <c r="B1176" s="305" t="s">
        <v>2122</v>
      </c>
      <c r="C1176" s="307">
        <v>0</v>
      </c>
      <c r="D1176" s="307">
        <v>0</v>
      </c>
      <c r="E1176" s="308" t="str">
        <f t="shared" si="91"/>
        <v/>
      </c>
      <c r="F1176" s="274" t="str">
        <f t="shared" si="88"/>
        <v>否</v>
      </c>
      <c r="G1176" s="148" t="str">
        <f t="shared" si="89"/>
        <v>项</v>
      </c>
    </row>
    <row r="1177" ht="36" hidden="1" customHeight="1" spans="1:7">
      <c r="A1177" s="436" t="s">
        <v>2123</v>
      </c>
      <c r="B1177" s="305" t="s">
        <v>2124</v>
      </c>
      <c r="C1177" s="307">
        <v>0</v>
      </c>
      <c r="D1177" s="307">
        <v>0</v>
      </c>
      <c r="E1177" s="308" t="str">
        <f t="shared" si="91"/>
        <v/>
      </c>
      <c r="F1177" s="274" t="str">
        <f t="shared" si="88"/>
        <v>否</v>
      </c>
      <c r="G1177" s="148" t="str">
        <f t="shared" si="89"/>
        <v>项</v>
      </c>
    </row>
    <row r="1178" ht="36" hidden="1" customHeight="1" spans="1:7">
      <c r="A1178" s="436" t="s">
        <v>2125</v>
      </c>
      <c r="B1178" s="305" t="s">
        <v>2126</v>
      </c>
      <c r="C1178" s="307">
        <v>0</v>
      </c>
      <c r="D1178" s="307">
        <v>0</v>
      </c>
      <c r="E1178" s="308" t="str">
        <f t="shared" si="91"/>
        <v/>
      </c>
      <c r="F1178" s="274" t="str">
        <f t="shared" si="88"/>
        <v>否</v>
      </c>
      <c r="G1178" s="148" t="str">
        <f t="shared" si="89"/>
        <v>项</v>
      </c>
    </row>
    <row r="1179" ht="36" hidden="1" customHeight="1" spans="1:7">
      <c r="A1179" s="436" t="s">
        <v>2127</v>
      </c>
      <c r="B1179" s="305" t="s">
        <v>2128</v>
      </c>
      <c r="C1179" s="307">
        <v>0</v>
      </c>
      <c r="D1179" s="307">
        <v>0</v>
      </c>
      <c r="E1179" s="308" t="str">
        <f t="shared" si="91"/>
        <v/>
      </c>
      <c r="F1179" s="274" t="str">
        <f t="shared" si="88"/>
        <v>否</v>
      </c>
      <c r="G1179" s="148" t="str">
        <f t="shared" si="89"/>
        <v>项</v>
      </c>
    </row>
    <row r="1180" ht="37" customHeight="1" spans="1:7">
      <c r="A1180" s="436" t="s">
        <v>2129</v>
      </c>
      <c r="B1180" s="305" t="s">
        <v>2130</v>
      </c>
      <c r="C1180" s="307"/>
      <c r="D1180" s="307"/>
      <c r="E1180" s="311" t="str">
        <f t="shared" ref="E1180:E1192" si="92">IF(C1180&lt;&gt;0,D1180/C1180-1,"")</f>
        <v/>
      </c>
      <c r="F1180" s="274" t="str">
        <f t="shared" si="88"/>
        <v>否</v>
      </c>
      <c r="G1180" s="148" t="str">
        <f t="shared" si="89"/>
        <v>项</v>
      </c>
    </row>
    <row r="1181" ht="37" customHeight="1" spans="1:7">
      <c r="A1181" s="436" t="s">
        <v>2131</v>
      </c>
      <c r="B1181" s="305" t="s">
        <v>157</v>
      </c>
      <c r="C1181" s="307">
        <v>281</v>
      </c>
      <c r="D1181" s="307">
        <v>584</v>
      </c>
      <c r="E1181" s="311">
        <f t="shared" si="92"/>
        <v>1.078</v>
      </c>
      <c r="F1181" s="274" t="str">
        <f t="shared" si="88"/>
        <v>是</v>
      </c>
      <c r="G1181" s="148" t="str">
        <f t="shared" si="89"/>
        <v>项</v>
      </c>
    </row>
    <row r="1182" ht="37" customHeight="1" spans="1:7">
      <c r="A1182" s="436" t="s">
        <v>2132</v>
      </c>
      <c r="B1182" s="305" t="s">
        <v>2133</v>
      </c>
      <c r="C1182" s="307"/>
      <c r="D1182" s="307"/>
      <c r="E1182" s="311" t="str">
        <f t="shared" si="92"/>
        <v/>
      </c>
      <c r="F1182" s="274" t="str">
        <f t="shared" si="88"/>
        <v>否</v>
      </c>
      <c r="G1182" s="148" t="str">
        <f t="shared" si="89"/>
        <v>项</v>
      </c>
    </row>
    <row r="1183" ht="37" customHeight="1" spans="1:7">
      <c r="A1183" s="435" t="s">
        <v>2134</v>
      </c>
      <c r="B1183" s="301" t="s">
        <v>2135</v>
      </c>
      <c r="C1183" s="310">
        <f>SUBTOTAL(9,C1184:C1197)</f>
        <v>277</v>
      </c>
      <c r="D1183" s="310">
        <f>SUBTOTAL(9,D1184:D1197)</f>
        <v>310</v>
      </c>
      <c r="E1183" s="311">
        <f t="shared" si="92"/>
        <v>0.119</v>
      </c>
      <c r="F1183" s="274" t="str">
        <f t="shared" si="88"/>
        <v>是</v>
      </c>
      <c r="G1183" s="148" t="str">
        <f t="shared" si="89"/>
        <v>款</v>
      </c>
    </row>
    <row r="1184" ht="21" customHeight="1" spans="1:7">
      <c r="A1184" s="436" t="s">
        <v>2136</v>
      </c>
      <c r="B1184" s="305" t="s">
        <v>139</v>
      </c>
      <c r="C1184" s="307">
        <v>9</v>
      </c>
      <c r="D1184" s="307">
        <v>13</v>
      </c>
      <c r="E1184" s="311">
        <f t="shared" si="92"/>
        <v>0.444</v>
      </c>
      <c r="F1184" s="274" t="str">
        <f t="shared" si="88"/>
        <v>是</v>
      </c>
      <c r="G1184" s="148" t="str">
        <f t="shared" si="89"/>
        <v>项</v>
      </c>
    </row>
    <row r="1185" ht="25" customHeight="1" spans="1:7">
      <c r="A1185" s="436" t="s">
        <v>2137</v>
      </c>
      <c r="B1185" s="305" t="s">
        <v>141</v>
      </c>
      <c r="C1185" s="307">
        <v>0</v>
      </c>
      <c r="D1185" s="307">
        <v>0</v>
      </c>
      <c r="E1185" s="311" t="str">
        <f t="shared" si="92"/>
        <v/>
      </c>
      <c r="F1185" s="274" t="str">
        <f t="shared" si="88"/>
        <v>否</v>
      </c>
      <c r="G1185" s="148" t="str">
        <f t="shared" si="89"/>
        <v>项</v>
      </c>
    </row>
    <row r="1186" ht="35" customHeight="1" spans="1:7">
      <c r="A1186" s="436" t="s">
        <v>2138</v>
      </c>
      <c r="B1186" s="305" t="s">
        <v>143</v>
      </c>
      <c r="C1186" s="307">
        <v>0</v>
      </c>
      <c r="D1186" s="307">
        <v>0</v>
      </c>
      <c r="E1186" s="311" t="str">
        <f t="shared" si="92"/>
        <v/>
      </c>
      <c r="F1186" s="274" t="str">
        <f t="shared" si="88"/>
        <v>否</v>
      </c>
      <c r="G1186" s="148" t="str">
        <f t="shared" si="89"/>
        <v>项</v>
      </c>
    </row>
    <row r="1187" ht="24" customHeight="1" spans="1:7">
      <c r="A1187" s="436" t="s">
        <v>2139</v>
      </c>
      <c r="B1187" s="305" t="s">
        <v>2140</v>
      </c>
      <c r="C1187" s="307">
        <v>45</v>
      </c>
      <c r="D1187" s="307">
        <v>41</v>
      </c>
      <c r="E1187" s="311">
        <f t="shared" si="92"/>
        <v>-0.089</v>
      </c>
      <c r="F1187" s="274" t="str">
        <f t="shared" si="88"/>
        <v>是</v>
      </c>
      <c r="G1187" s="148" t="str">
        <f t="shared" si="89"/>
        <v>项</v>
      </c>
    </row>
    <row r="1188" ht="27" customHeight="1" spans="1:7">
      <c r="A1188" s="436" t="s">
        <v>2141</v>
      </c>
      <c r="B1188" s="305" t="s">
        <v>2142</v>
      </c>
      <c r="C1188" s="307"/>
      <c r="D1188" s="307"/>
      <c r="E1188" s="311" t="str">
        <f t="shared" si="92"/>
        <v/>
      </c>
      <c r="F1188" s="274" t="str">
        <f t="shared" si="88"/>
        <v>否</v>
      </c>
      <c r="G1188" s="148" t="str">
        <f t="shared" si="89"/>
        <v>项</v>
      </c>
    </row>
    <row r="1189" ht="30" customHeight="1" spans="1:7">
      <c r="A1189" s="436" t="s">
        <v>2143</v>
      </c>
      <c r="B1189" s="305" t="s">
        <v>2144</v>
      </c>
      <c r="C1189" s="307"/>
      <c r="D1189" s="307"/>
      <c r="E1189" s="311" t="str">
        <f t="shared" si="92"/>
        <v/>
      </c>
      <c r="F1189" s="274" t="str">
        <f t="shared" si="88"/>
        <v>否</v>
      </c>
      <c r="G1189" s="148" t="str">
        <f t="shared" si="89"/>
        <v>项</v>
      </c>
    </row>
    <row r="1190" ht="18" customHeight="1" spans="1:7">
      <c r="A1190" s="436" t="s">
        <v>2145</v>
      </c>
      <c r="B1190" s="305" t="s">
        <v>2146</v>
      </c>
      <c r="C1190" s="307">
        <v>7</v>
      </c>
      <c r="D1190" s="307">
        <v>7</v>
      </c>
      <c r="E1190" s="311">
        <f t="shared" si="92"/>
        <v>0</v>
      </c>
      <c r="F1190" s="274" t="str">
        <f t="shared" si="88"/>
        <v>是</v>
      </c>
      <c r="G1190" s="148" t="str">
        <f t="shared" si="89"/>
        <v>项</v>
      </c>
    </row>
    <row r="1191" ht="18" customHeight="1" spans="1:7">
      <c r="A1191" s="436" t="s">
        <v>2147</v>
      </c>
      <c r="B1191" s="305" t="s">
        <v>2148</v>
      </c>
      <c r="C1191" s="307">
        <v>200</v>
      </c>
      <c r="D1191" s="307">
        <v>249</v>
      </c>
      <c r="E1191" s="311">
        <f t="shared" si="92"/>
        <v>0.245</v>
      </c>
      <c r="F1191" s="274" t="str">
        <f t="shared" si="88"/>
        <v>是</v>
      </c>
      <c r="G1191" s="148" t="str">
        <f t="shared" si="89"/>
        <v>项</v>
      </c>
    </row>
    <row r="1192" ht="15" customHeight="1" spans="1:7">
      <c r="A1192" s="436" t="s">
        <v>2149</v>
      </c>
      <c r="B1192" s="305" t="s">
        <v>2150</v>
      </c>
      <c r="C1192" s="307">
        <v>16</v>
      </c>
      <c r="D1192" s="307">
        <v>0</v>
      </c>
      <c r="E1192" s="311">
        <f t="shared" si="92"/>
        <v>-1</v>
      </c>
      <c r="F1192" s="274" t="str">
        <f t="shared" si="88"/>
        <v>是</v>
      </c>
      <c r="G1192" s="148" t="str">
        <f t="shared" si="89"/>
        <v>项</v>
      </c>
    </row>
    <row r="1193" ht="3" hidden="1" customHeight="1" spans="1:7">
      <c r="A1193" s="436" t="s">
        <v>2151</v>
      </c>
      <c r="B1193" s="305" t="s">
        <v>2152</v>
      </c>
      <c r="C1193" s="307">
        <v>0</v>
      </c>
      <c r="D1193" s="307">
        <v>0</v>
      </c>
      <c r="E1193" s="308" t="str">
        <f>IF(C1193&gt;0,D1193/C1193-1,IF(C1193&lt;0,-(D1193/C1193-1),""))</f>
        <v/>
      </c>
      <c r="F1193" s="274" t="str">
        <f t="shared" si="88"/>
        <v>否</v>
      </c>
      <c r="G1193" s="148" t="str">
        <f t="shared" si="89"/>
        <v>项</v>
      </c>
    </row>
    <row r="1194" ht="29" hidden="1" customHeight="1" spans="1:7">
      <c r="A1194" s="436" t="s">
        <v>2153</v>
      </c>
      <c r="B1194" s="305" t="s">
        <v>2154</v>
      </c>
      <c r="C1194" s="307">
        <v>0</v>
      </c>
      <c r="D1194" s="307">
        <v>0</v>
      </c>
      <c r="E1194" s="308" t="str">
        <f>IF(C1194&gt;0,D1194/C1194-1,IF(C1194&lt;0,-(D1194/C1194-1),""))</f>
        <v/>
      </c>
      <c r="F1194" s="274" t="str">
        <f t="shared" si="88"/>
        <v>否</v>
      </c>
      <c r="G1194" s="148" t="str">
        <f t="shared" si="89"/>
        <v>项</v>
      </c>
    </row>
    <row r="1195" ht="19" hidden="1" customHeight="1" spans="1:7">
      <c r="A1195" s="436" t="s">
        <v>2155</v>
      </c>
      <c r="B1195" s="305" t="s">
        <v>2156</v>
      </c>
      <c r="C1195" s="307">
        <v>0</v>
      </c>
      <c r="D1195" s="307">
        <v>0</v>
      </c>
      <c r="E1195" s="308" t="str">
        <f>IF(C1195&gt;0,D1195/C1195-1,IF(C1195&lt;0,-(D1195/C1195-1),""))</f>
        <v/>
      </c>
      <c r="F1195" s="274" t="str">
        <f t="shared" si="88"/>
        <v>否</v>
      </c>
      <c r="G1195" s="148" t="str">
        <f t="shared" si="89"/>
        <v>项</v>
      </c>
    </row>
    <row r="1196" ht="12" hidden="1" customHeight="1" spans="1:7">
      <c r="A1196" s="436" t="s">
        <v>2157</v>
      </c>
      <c r="B1196" s="305" t="s">
        <v>2158</v>
      </c>
      <c r="C1196" s="307">
        <v>0</v>
      </c>
      <c r="D1196" s="307">
        <v>0</v>
      </c>
      <c r="E1196" s="308" t="str">
        <f>IF(C1196&gt;0,D1196/C1196-1,IF(C1196&lt;0,-(D1196/C1196-1),""))</f>
        <v/>
      </c>
      <c r="F1196" s="274" t="str">
        <f t="shared" si="88"/>
        <v>否</v>
      </c>
      <c r="G1196" s="148" t="str">
        <f t="shared" si="89"/>
        <v>项</v>
      </c>
    </row>
    <row r="1197" ht="25" customHeight="1" spans="1:7">
      <c r="A1197" s="436" t="s">
        <v>2159</v>
      </c>
      <c r="B1197" s="305" t="s">
        <v>2160</v>
      </c>
      <c r="C1197" s="307">
        <v>0</v>
      </c>
      <c r="D1197" s="307">
        <v>0</v>
      </c>
      <c r="E1197" s="311" t="str">
        <f t="shared" ref="E1197:E1202" si="93">IF(C1197&lt;&gt;0,D1197/C1197-1,"")</f>
        <v/>
      </c>
      <c r="F1197" s="274" t="str">
        <f t="shared" si="88"/>
        <v>否</v>
      </c>
      <c r="G1197" s="148" t="str">
        <f t="shared" si="89"/>
        <v>项</v>
      </c>
    </row>
    <row r="1198" ht="37" customHeight="1" spans="1:7">
      <c r="A1198" s="435" t="s">
        <v>2161</v>
      </c>
      <c r="B1198" s="301" t="s">
        <v>2162</v>
      </c>
      <c r="C1198" s="310"/>
      <c r="D1198" s="310"/>
      <c r="E1198" s="311" t="str">
        <f t="shared" si="93"/>
        <v/>
      </c>
      <c r="F1198" s="274" t="str">
        <f t="shared" si="88"/>
        <v>否</v>
      </c>
      <c r="G1198" s="148" t="str">
        <f t="shared" si="89"/>
        <v>款</v>
      </c>
    </row>
    <row r="1199" ht="37" customHeight="1" spans="1:7">
      <c r="A1199" s="305">
        <v>2209999</v>
      </c>
      <c r="B1199" s="305" t="s">
        <v>2163</v>
      </c>
      <c r="C1199" s="307"/>
      <c r="D1199" s="307"/>
      <c r="E1199" s="311" t="str">
        <f t="shared" si="93"/>
        <v/>
      </c>
      <c r="F1199" s="274" t="str">
        <f t="shared" si="88"/>
        <v>否</v>
      </c>
      <c r="G1199" s="148" t="str">
        <f t="shared" si="89"/>
        <v>项</v>
      </c>
    </row>
    <row r="1200" ht="37" customHeight="1" spans="1:7">
      <c r="A1200" s="301" t="s">
        <v>2164</v>
      </c>
      <c r="B1200" s="440" t="s">
        <v>519</v>
      </c>
      <c r="C1200" s="441"/>
      <c r="D1200" s="441"/>
      <c r="E1200" s="311" t="str">
        <f t="shared" si="93"/>
        <v/>
      </c>
      <c r="F1200" s="274" t="str">
        <f t="shared" si="88"/>
        <v>否</v>
      </c>
      <c r="G1200" s="148" t="str">
        <f t="shared" si="89"/>
        <v>项</v>
      </c>
    </row>
    <row r="1201" ht="37" customHeight="1" spans="1:7">
      <c r="A1201" s="435" t="s">
        <v>105</v>
      </c>
      <c r="B1201" s="301" t="s">
        <v>106</v>
      </c>
      <c r="C1201" s="310">
        <f>C1202+C1213+C1217</f>
        <v>11615</v>
      </c>
      <c r="D1201" s="310">
        <f>D1202+D1213+D1217</f>
        <v>11714</v>
      </c>
      <c r="E1201" s="311">
        <f t="shared" si="93"/>
        <v>0.009</v>
      </c>
      <c r="F1201" s="274" t="str">
        <f t="shared" si="88"/>
        <v>是</v>
      </c>
      <c r="G1201" s="148" t="str">
        <f t="shared" si="89"/>
        <v>类</v>
      </c>
    </row>
    <row r="1202" ht="37" customHeight="1" spans="1:7">
      <c r="A1202" s="435" t="s">
        <v>2165</v>
      </c>
      <c r="B1202" s="301" t="s">
        <v>2166</v>
      </c>
      <c r="C1202" s="310">
        <f>SUBTOTAL(9,C1205:C1212)</f>
        <v>1594</v>
      </c>
      <c r="D1202" s="310">
        <f>SUBTOTAL(9,D1205:D1212)</f>
        <v>1466</v>
      </c>
      <c r="E1202" s="311">
        <f t="shared" si="93"/>
        <v>-0.08</v>
      </c>
      <c r="F1202" s="274" t="str">
        <f t="shared" si="88"/>
        <v>是</v>
      </c>
      <c r="G1202" s="148" t="str">
        <f t="shared" si="89"/>
        <v>款</v>
      </c>
    </row>
    <row r="1203" ht="36" hidden="1" customHeight="1" spans="1:7">
      <c r="A1203" s="436" t="s">
        <v>2167</v>
      </c>
      <c r="B1203" s="305" t="s">
        <v>2168</v>
      </c>
      <c r="C1203" s="307">
        <v>0</v>
      </c>
      <c r="D1203" s="307">
        <v>0</v>
      </c>
      <c r="E1203" s="308" t="str">
        <f>IF(C1203&gt;0,D1203/C1203-1,IF(C1203&lt;0,-(D1203/C1203-1),""))</f>
        <v/>
      </c>
      <c r="F1203" s="274" t="str">
        <f t="shared" si="88"/>
        <v>否</v>
      </c>
      <c r="G1203" s="148" t="str">
        <f t="shared" si="89"/>
        <v>项</v>
      </c>
    </row>
    <row r="1204" ht="36" hidden="1" customHeight="1" spans="1:7">
      <c r="A1204" s="436" t="s">
        <v>2169</v>
      </c>
      <c r="B1204" s="305" t="s">
        <v>2170</v>
      </c>
      <c r="C1204" s="307">
        <v>0</v>
      </c>
      <c r="D1204" s="307">
        <v>0</v>
      </c>
      <c r="E1204" s="308" t="str">
        <f>IF(C1204&gt;0,D1204/C1204-1,IF(C1204&lt;0,-(D1204/C1204-1),""))</f>
        <v/>
      </c>
      <c r="F1204" s="274" t="str">
        <f t="shared" si="88"/>
        <v>否</v>
      </c>
      <c r="G1204" s="148" t="str">
        <f t="shared" si="89"/>
        <v>项</v>
      </c>
    </row>
    <row r="1205" ht="27" customHeight="1" spans="1:7">
      <c r="A1205" s="436" t="s">
        <v>2171</v>
      </c>
      <c r="B1205" s="305" t="s">
        <v>2172</v>
      </c>
      <c r="C1205" s="307">
        <v>1504</v>
      </c>
      <c r="D1205" s="307">
        <v>1466</v>
      </c>
      <c r="E1205" s="311">
        <f t="shared" ref="E1205:E1214" si="94">IF(C1205&lt;&gt;0,D1205/C1205-1,"")</f>
        <v>-0.025</v>
      </c>
      <c r="F1205" s="274" t="str">
        <f t="shared" si="88"/>
        <v>是</v>
      </c>
      <c r="G1205" s="148" t="str">
        <f t="shared" si="89"/>
        <v>项</v>
      </c>
    </row>
    <row r="1206" ht="31" customHeight="1" spans="1:7">
      <c r="A1206" s="436" t="s">
        <v>2173</v>
      </c>
      <c r="B1206" s="305" t="s">
        <v>2174</v>
      </c>
      <c r="C1206" s="307">
        <v>0</v>
      </c>
      <c r="D1206" s="307">
        <v>0</v>
      </c>
      <c r="E1206" s="311" t="str">
        <f t="shared" si="94"/>
        <v/>
      </c>
      <c r="F1206" s="274" t="str">
        <f t="shared" si="88"/>
        <v>否</v>
      </c>
      <c r="G1206" s="148" t="str">
        <f t="shared" si="89"/>
        <v>项</v>
      </c>
    </row>
    <row r="1207" ht="23" customHeight="1" spans="1:7">
      <c r="A1207" s="436" t="s">
        <v>2175</v>
      </c>
      <c r="B1207" s="305" t="s">
        <v>2176</v>
      </c>
      <c r="C1207" s="307">
        <v>90</v>
      </c>
      <c r="D1207" s="307"/>
      <c r="E1207" s="311">
        <f t="shared" si="94"/>
        <v>-1</v>
      </c>
      <c r="F1207" s="274" t="str">
        <f t="shared" si="88"/>
        <v>是</v>
      </c>
      <c r="G1207" s="148" t="str">
        <f t="shared" si="89"/>
        <v>项</v>
      </c>
    </row>
    <row r="1208" ht="19" customHeight="1" spans="1:7">
      <c r="A1208" s="436" t="s">
        <v>2177</v>
      </c>
      <c r="B1208" s="305" t="s">
        <v>2178</v>
      </c>
      <c r="C1208" s="307">
        <v>0</v>
      </c>
      <c r="D1208" s="307">
        <v>0</v>
      </c>
      <c r="E1208" s="311" t="str">
        <f t="shared" si="94"/>
        <v/>
      </c>
      <c r="F1208" s="274" t="str">
        <f t="shared" si="88"/>
        <v>否</v>
      </c>
      <c r="G1208" s="148" t="str">
        <f t="shared" si="89"/>
        <v>项</v>
      </c>
    </row>
    <row r="1209" ht="17" customHeight="1" spans="1:7">
      <c r="A1209" s="436" t="s">
        <v>2179</v>
      </c>
      <c r="B1209" s="305" t="s">
        <v>2180</v>
      </c>
      <c r="C1209" s="307">
        <v>0</v>
      </c>
      <c r="D1209" s="307">
        <v>0</v>
      </c>
      <c r="E1209" s="311" t="str">
        <f t="shared" si="94"/>
        <v/>
      </c>
      <c r="F1209" s="274" t="str">
        <f t="shared" si="88"/>
        <v>否</v>
      </c>
      <c r="G1209" s="148" t="str">
        <f t="shared" si="89"/>
        <v>项</v>
      </c>
    </row>
    <row r="1210" ht="25" customHeight="1" spans="1:7">
      <c r="A1210" s="436" t="s">
        <v>2181</v>
      </c>
      <c r="B1210" s="305" t="s">
        <v>2182</v>
      </c>
      <c r="C1210" s="307">
        <v>0</v>
      </c>
      <c r="D1210" s="307">
        <v>0</v>
      </c>
      <c r="E1210" s="311" t="str">
        <f t="shared" si="94"/>
        <v/>
      </c>
      <c r="F1210" s="274" t="str">
        <f t="shared" si="88"/>
        <v>否</v>
      </c>
      <c r="G1210" s="148" t="str">
        <f t="shared" si="89"/>
        <v>项</v>
      </c>
    </row>
    <row r="1211" ht="20" customHeight="1" spans="1:7">
      <c r="A1211" s="436" t="s">
        <v>2183</v>
      </c>
      <c r="B1211" s="305" t="s">
        <v>2184</v>
      </c>
      <c r="C1211" s="307">
        <v>0</v>
      </c>
      <c r="D1211" s="307">
        <v>0</v>
      </c>
      <c r="E1211" s="311" t="str">
        <f t="shared" si="94"/>
        <v/>
      </c>
      <c r="F1211" s="274" t="str">
        <f t="shared" si="88"/>
        <v>否</v>
      </c>
      <c r="G1211" s="148" t="str">
        <f t="shared" si="89"/>
        <v>项</v>
      </c>
    </row>
    <row r="1212" ht="37" customHeight="1" spans="1:7">
      <c r="A1212" s="436" t="s">
        <v>2185</v>
      </c>
      <c r="B1212" s="305" t="s">
        <v>2186</v>
      </c>
      <c r="C1212" s="307"/>
      <c r="D1212" s="307"/>
      <c r="E1212" s="311" t="str">
        <f t="shared" si="94"/>
        <v/>
      </c>
      <c r="F1212" s="274" t="str">
        <f t="shared" si="88"/>
        <v>否</v>
      </c>
      <c r="G1212" s="148" t="str">
        <f t="shared" si="89"/>
        <v>项</v>
      </c>
    </row>
    <row r="1213" ht="37" customHeight="1" spans="1:7">
      <c r="A1213" s="435" t="s">
        <v>2187</v>
      </c>
      <c r="B1213" s="301" t="s">
        <v>2188</v>
      </c>
      <c r="C1213" s="310">
        <f>SUBTOTAL(9,C1214:C1216)</f>
        <v>10021</v>
      </c>
      <c r="D1213" s="310">
        <f>SUBTOTAL(9,D1214:D1216)</f>
        <v>10248</v>
      </c>
      <c r="E1213" s="311">
        <f t="shared" si="94"/>
        <v>0.023</v>
      </c>
      <c r="F1213" s="274" t="str">
        <f t="shared" si="88"/>
        <v>是</v>
      </c>
      <c r="G1213" s="148" t="str">
        <f t="shared" si="89"/>
        <v>款</v>
      </c>
    </row>
    <row r="1214" ht="37" customHeight="1" spans="1:7">
      <c r="A1214" s="436" t="s">
        <v>2189</v>
      </c>
      <c r="B1214" s="305" t="s">
        <v>2190</v>
      </c>
      <c r="C1214" s="307">
        <v>9621</v>
      </c>
      <c r="D1214" s="307">
        <v>9948</v>
      </c>
      <c r="E1214" s="311">
        <f t="shared" si="94"/>
        <v>0.034</v>
      </c>
      <c r="F1214" s="274" t="str">
        <f t="shared" si="88"/>
        <v>是</v>
      </c>
      <c r="G1214" s="148" t="str">
        <f t="shared" si="89"/>
        <v>项</v>
      </c>
    </row>
    <row r="1215" ht="36" hidden="1" customHeight="1" spans="1:7">
      <c r="A1215" s="436" t="s">
        <v>2191</v>
      </c>
      <c r="B1215" s="305" t="s">
        <v>2192</v>
      </c>
      <c r="C1215" s="307">
        <v>0</v>
      </c>
      <c r="D1215" s="307">
        <v>0</v>
      </c>
      <c r="E1215" s="308" t="str">
        <f>IF(C1215&gt;0,D1215/C1215-1,IF(C1215&lt;0,-(D1215/C1215-1),""))</f>
        <v/>
      </c>
      <c r="F1215" s="274" t="str">
        <f t="shared" si="88"/>
        <v>否</v>
      </c>
      <c r="G1215" s="148" t="str">
        <f t="shared" si="89"/>
        <v>项</v>
      </c>
    </row>
    <row r="1216" ht="37" customHeight="1" spans="1:7">
      <c r="A1216" s="436" t="s">
        <v>2193</v>
      </c>
      <c r="B1216" s="305" t="s">
        <v>2194</v>
      </c>
      <c r="C1216" s="307">
        <v>400</v>
      </c>
      <c r="D1216" s="307">
        <v>300</v>
      </c>
      <c r="E1216" s="311">
        <f>IF(C1216&lt;&gt;0,D1216/C1216-1,"")</f>
        <v>-0.25</v>
      </c>
      <c r="F1216" s="274" t="str">
        <f t="shared" si="88"/>
        <v>是</v>
      </c>
      <c r="G1216" s="148" t="str">
        <f t="shared" si="89"/>
        <v>项</v>
      </c>
    </row>
    <row r="1217" ht="37" customHeight="1" spans="1:7">
      <c r="A1217" s="435" t="s">
        <v>2195</v>
      </c>
      <c r="B1217" s="301" t="s">
        <v>2196</v>
      </c>
      <c r="C1217" s="310"/>
      <c r="D1217" s="310"/>
      <c r="E1217" s="311" t="str">
        <f>IF(C1217&lt;&gt;0,D1217/C1217-1,"")</f>
        <v/>
      </c>
      <c r="F1217" s="274" t="str">
        <f t="shared" si="88"/>
        <v>否</v>
      </c>
      <c r="G1217" s="148" t="str">
        <f t="shared" si="89"/>
        <v>款</v>
      </c>
    </row>
    <row r="1218" ht="36" hidden="1" customHeight="1" spans="1:7">
      <c r="A1218" s="436" t="s">
        <v>2197</v>
      </c>
      <c r="B1218" s="305" t="s">
        <v>2198</v>
      </c>
      <c r="C1218" s="307">
        <v>0</v>
      </c>
      <c r="D1218" s="307">
        <v>0</v>
      </c>
      <c r="E1218" s="308" t="str">
        <f>IF(C1218&gt;0,D1218/C1218-1,IF(C1218&lt;0,-(D1218/C1218-1),""))</f>
        <v/>
      </c>
      <c r="F1218" s="274" t="str">
        <f t="shared" si="88"/>
        <v>否</v>
      </c>
      <c r="G1218" s="148" t="str">
        <f t="shared" si="89"/>
        <v>项</v>
      </c>
    </row>
    <row r="1219" ht="37" customHeight="1" spans="1:7">
      <c r="A1219" s="436" t="s">
        <v>2199</v>
      </c>
      <c r="B1219" s="305" t="s">
        <v>2200</v>
      </c>
      <c r="C1219" s="307"/>
      <c r="D1219" s="307"/>
      <c r="E1219" s="311" t="str">
        <f>IF(C1219&lt;&gt;0,D1219/C1219-1,"")</f>
        <v/>
      </c>
      <c r="F1219" s="274" t="str">
        <f t="shared" si="88"/>
        <v>否</v>
      </c>
      <c r="G1219" s="148" t="str">
        <f t="shared" si="89"/>
        <v>项</v>
      </c>
    </row>
    <row r="1220" ht="36" hidden="1" customHeight="1" spans="1:7">
      <c r="A1220" s="436" t="s">
        <v>2201</v>
      </c>
      <c r="B1220" s="305" t="s">
        <v>2202</v>
      </c>
      <c r="C1220" s="307">
        <v>0</v>
      </c>
      <c r="D1220" s="307">
        <v>0</v>
      </c>
      <c r="E1220" s="308" t="str">
        <f t="shared" ref="E1220:E1283" si="95">IF(C1220&gt;0,D1220/C1220-1,IF(C1220&lt;0,-(D1220/C1220-1),""))</f>
        <v/>
      </c>
      <c r="F1220" s="274" t="str">
        <f t="shared" ref="F1220:F1283" si="96">IF(LEN(A1220)=3,"是",IF(B1220&lt;&gt;"",IF(SUM(C1220:D1220)&lt;&gt;0,"是","否"),"是"))</f>
        <v>否</v>
      </c>
      <c r="G1220" s="148" t="str">
        <f t="shared" ref="G1220:G1283" si="97">IF(LEN(A1220)=3,"类",IF(LEN(A1220)=5,"款","项"))</f>
        <v>项</v>
      </c>
    </row>
    <row r="1221" ht="37" customHeight="1" spans="1:7">
      <c r="A1221" s="439" t="s">
        <v>2203</v>
      </c>
      <c r="B1221" s="445" t="s">
        <v>519</v>
      </c>
      <c r="C1221" s="441"/>
      <c r="D1221" s="441"/>
      <c r="E1221" s="311" t="str">
        <f>IF(C1221&lt;&gt;0,D1221/C1221-1,"")</f>
        <v/>
      </c>
      <c r="F1221" s="274" t="str">
        <f t="shared" si="96"/>
        <v>否</v>
      </c>
      <c r="G1221" s="148" t="str">
        <f t="shared" si="97"/>
        <v>项</v>
      </c>
    </row>
    <row r="1222" ht="37" customHeight="1" spans="1:7">
      <c r="A1222" s="435" t="s">
        <v>107</v>
      </c>
      <c r="B1222" s="301" t="s">
        <v>108</v>
      </c>
      <c r="C1222" s="310">
        <f>C1223+C1241+C1267</f>
        <v>541</v>
      </c>
      <c r="D1222" s="310">
        <f>D1223+D1241+D1267</f>
        <v>806</v>
      </c>
      <c r="E1222" s="311">
        <f>IF(C1222&lt;&gt;0,D1222/C1222-1,"")</f>
        <v>0.49</v>
      </c>
      <c r="F1222" s="274" t="str">
        <f t="shared" si="96"/>
        <v>是</v>
      </c>
      <c r="G1222" s="148" t="str">
        <f t="shared" si="97"/>
        <v>类</v>
      </c>
    </row>
    <row r="1223" ht="37" customHeight="1" spans="1:7">
      <c r="A1223" s="435" t="s">
        <v>2204</v>
      </c>
      <c r="B1223" s="301" t="s">
        <v>2205</v>
      </c>
      <c r="C1223" s="310">
        <f>SUBTOTAL(9,C1224:C1240)</f>
        <v>528</v>
      </c>
      <c r="D1223" s="310">
        <f>SUBTOTAL(9,D1224:D1240)</f>
        <v>806</v>
      </c>
      <c r="E1223" s="311">
        <f>IF(C1223&lt;&gt;0,D1223/C1223-1,"")</f>
        <v>0.527</v>
      </c>
      <c r="F1223" s="274" t="str">
        <f t="shared" si="96"/>
        <v>是</v>
      </c>
      <c r="G1223" s="148" t="str">
        <f t="shared" si="97"/>
        <v>款</v>
      </c>
    </row>
    <row r="1224" ht="37" customHeight="1" spans="1:7">
      <c r="A1224" s="436" t="s">
        <v>2206</v>
      </c>
      <c r="B1224" s="305" t="s">
        <v>139</v>
      </c>
      <c r="C1224" s="307"/>
      <c r="D1224" s="307"/>
      <c r="E1224" s="311" t="str">
        <f>IF(C1224&lt;&gt;0,D1224/C1224-1,"")</f>
        <v/>
      </c>
      <c r="F1224" s="274" t="str">
        <f t="shared" si="96"/>
        <v>否</v>
      </c>
      <c r="G1224" s="148" t="str">
        <f t="shared" si="97"/>
        <v>项</v>
      </c>
    </row>
    <row r="1225" ht="36" hidden="1" customHeight="1" spans="1:7">
      <c r="A1225" s="436" t="s">
        <v>2207</v>
      </c>
      <c r="B1225" s="305" t="s">
        <v>141</v>
      </c>
      <c r="C1225" s="307">
        <v>0</v>
      </c>
      <c r="D1225" s="307">
        <v>0</v>
      </c>
      <c r="E1225" s="308" t="str">
        <f t="shared" si="95"/>
        <v/>
      </c>
      <c r="F1225" s="274" t="str">
        <f t="shared" si="96"/>
        <v>否</v>
      </c>
      <c r="G1225" s="148" t="str">
        <f t="shared" si="97"/>
        <v>项</v>
      </c>
    </row>
    <row r="1226" ht="37" customHeight="1" spans="1:7">
      <c r="A1226" s="436" t="s">
        <v>2208</v>
      </c>
      <c r="B1226" s="305" t="s">
        <v>143</v>
      </c>
      <c r="C1226" s="307"/>
      <c r="D1226" s="307"/>
      <c r="E1226" s="311" t="str">
        <f>IF(C1226&lt;&gt;0,D1226/C1226-1,"")</f>
        <v/>
      </c>
      <c r="F1226" s="274" t="str">
        <f t="shared" si="96"/>
        <v>否</v>
      </c>
      <c r="G1226" s="148" t="str">
        <f t="shared" si="97"/>
        <v>项</v>
      </c>
    </row>
    <row r="1227" ht="36" hidden="1" customHeight="1" spans="1:7">
      <c r="A1227" s="436" t="s">
        <v>2209</v>
      </c>
      <c r="B1227" s="305" t="s">
        <v>2210</v>
      </c>
      <c r="C1227" s="307">
        <v>0</v>
      </c>
      <c r="D1227" s="307">
        <v>0</v>
      </c>
      <c r="E1227" s="308" t="str">
        <f t="shared" si="95"/>
        <v/>
      </c>
      <c r="F1227" s="274" t="str">
        <f t="shared" si="96"/>
        <v>否</v>
      </c>
      <c r="G1227" s="148" t="str">
        <f t="shared" si="97"/>
        <v>项</v>
      </c>
    </row>
    <row r="1228" ht="36" hidden="1" customHeight="1" spans="1:7">
      <c r="A1228" s="436" t="s">
        <v>2211</v>
      </c>
      <c r="B1228" s="305" t="s">
        <v>2212</v>
      </c>
      <c r="C1228" s="307">
        <v>0</v>
      </c>
      <c r="D1228" s="307">
        <v>0</v>
      </c>
      <c r="E1228" s="308" t="str">
        <f t="shared" si="95"/>
        <v/>
      </c>
      <c r="F1228" s="274" t="str">
        <f t="shared" si="96"/>
        <v>否</v>
      </c>
      <c r="G1228" s="148" t="str">
        <f t="shared" si="97"/>
        <v>项</v>
      </c>
    </row>
    <row r="1229" ht="37" customHeight="1" spans="1:7">
      <c r="A1229" s="436" t="s">
        <v>2213</v>
      </c>
      <c r="B1229" s="305" t="s">
        <v>2214</v>
      </c>
      <c r="C1229" s="307"/>
      <c r="D1229" s="307"/>
      <c r="E1229" s="311" t="str">
        <f>IF(C1229&lt;&gt;0,D1229/C1229-1,"")</f>
        <v/>
      </c>
      <c r="F1229" s="274" t="str">
        <f t="shared" si="96"/>
        <v>否</v>
      </c>
      <c r="G1229" s="148" t="str">
        <f t="shared" si="97"/>
        <v>项</v>
      </c>
    </row>
    <row r="1230" ht="36" hidden="1" customHeight="1" spans="1:7">
      <c r="A1230" s="436" t="s">
        <v>2215</v>
      </c>
      <c r="B1230" s="305" t="s">
        <v>2216</v>
      </c>
      <c r="C1230" s="307">
        <v>0</v>
      </c>
      <c r="D1230" s="307">
        <v>0</v>
      </c>
      <c r="E1230" s="308" t="str">
        <f t="shared" si="95"/>
        <v/>
      </c>
      <c r="F1230" s="274" t="str">
        <f t="shared" si="96"/>
        <v>否</v>
      </c>
      <c r="G1230" s="148" t="str">
        <f t="shared" si="97"/>
        <v>项</v>
      </c>
    </row>
    <row r="1231" ht="37" customHeight="1" spans="1:7">
      <c r="A1231" s="436" t="s">
        <v>2217</v>
      </c>
      <c r="B1231" s="305" t="s">
        <v>2218</v>
      </c>
      <c r="C1231" s="307"/>
      <c r="D1231" s="307"/>
      <c r="E1231" s="311" t="str">
        <f>IF(C1231&lt;&gt;0,D1231/C1231-1,"")</f>
        <v/>
      </c>
      <c r="F1231" s="274" t="str">
        <f t="shared" si="96"/>
        <v>否</v>
      </c>
      <c r="G1231" s="148" t="str">
        <f t="shared" si="97"/>
        <v>项</v>
      </c>
    </row>
    <row r="1232" ht="36" hidden="1" customHeight="1" spans="1:7">
      <c r="A1232" s="436" t="s">
        <v>2219</v>
      </c>
      <c r="B1232" s="305" t="s">
        <v>2220</v>
      </c>
      <c r="C1232" s="307">
        <v>0</v>
      </c>
      <c r="D1232" s="307">
        <v>0</v>
      </c>
      <c r="E1232" s="308" t="str">
        <f t="shared" si="95"/>
        <v/>
      </c>
      <c r="F1232" s="274" t="str">
        <f t="shared" si="96"/>
        <v>否</v>
      </c>
      <c r="G1232" s="148" t="str">
        <f t="shared" si="97"/>
        <v>项</v>
      </c>
    </row>
    <row r="1233" ht="36" hidden="1" customHeight="1" spans="1:7">
      <c r="A1233" s="436" t="s">
        <v>2221</v>
      </c>
      <c r="B1233" s="305" t="s">
        <v>2222</v>
      </c>
      <c r="C1233" s="307">
        <v>0</v>
      </c>
      <c r="D1233" s="307">
        <v>0</v>
      </c>
      <c r="E1233" s="308" t="str">
        <f t="shared" si="95"/>
        <v/>
      </c>
      <c r="F1233" s="274" t="str">
        <f t="shared" si="96"/>
        <v>否</v>
      </c>
      <c r="G1233" s="148" t="str">
        <f t="shared" si="97"/>
        <v>项</v>
      </c>
    </row>
    <row r="1234" ht="37" customHeight="1" spans="1:7">
      <c r="A1234" s="436" t="s">
        <v>2223</v>
      </c>
      <c r="B1234" s="305" t="s">
        <v>2224</v>
      </c>
      <c r="C1234" s="307">
        <v>498</v>
      </c>
      <c r="D1234" s="307">
        <v>765</v>
      </c>
      <c r="E1234" s="311">
        <f>IF(C1234&lt;&gt;0,D1234/C1234-1,"")</f>
        <v>0.536</v>
      </c>
      <c r="F1234" s="274" t="str">
        <f t="shared" si="96"/>
        <v>是</v>
      </c>
      <c r="G1234" s="148" t="str">
        <f t="shared" si="97"/>
        <v>项</v>
      </c>
    </row>
    <row r="1235" ht="36" hidden="1" customHeight="1" spans="1:7">
      <c r="A1235" s="436" t="s">
        <v>2225</v>
      </c>
      <c r="B1235" s="305" t="s">
        <v>2226</v>
      </c>
      <c r="C1235" s="307">
        <v>0</v>
      </c>
      <c r="D1235" s="307">
        <v>0</v>
      </c>
      <c r="E1235" s="308" t="str">
        <f t="shared" si="95"/>
        <v/>
      </c>
      <c r="F1235" s="274" t="str">
        <f t="shared" si="96"/>
        <v>否</v>
      </c>
      <c r="G1235" s="148" t="str">
        <f t="shared" si="97"/>
        <v>项</v>
      </c>
    </row>
    <row r="1236" ht="36" hidden="1" customHeight="1" spans="1:7">
      <c r="A1236" s="438">
        <v>2220119</v>
      </c>
      <c r="B1236" s="449" t="s">
        <v>2227</v>
      </c>
      <c r="C1236" s="307">
        <v>0</v>
      </c>
      <c r="D1236" s="307">
        <v>0</v>
      </c>
      <c r="E1236" s="308" t="str">
        <f t="shared" si="95"/>
        <v/>
      </c>
      <c r="F1236" s="274" t="str">
        <f t="shared" si="96"/>
        <v>否</v>
      </c>
      <c r="G1236" s="148" t="str">
        <f t="shared" si="97"/>
        <v>项</v>
      </c>
    </row>
    <row r="1237" ht="36" hidden="1" customHeight="1" spans="1:7">
      <c r="A1237" s="438">
        <v>2220120</v>
      </c>
      <c r="B1237" s="449" t="s">
        <v>2228</v>
      </c>
      <c r="C1237" s="307">
        <v>0</v>
      </c>
      <c r="D1237" s="307">
        <v>0</v>
      </c>
      <c r="E1237" s="308" t="str">
        <f t="shared" si="95"/>
        <v/>
      </c>
      <c r="F1237" s="274" t="str">
        <f t="shared" si="96"/>
        <v>否</v>
      </c>
      <c r="G1237" s="148" t="str">
        <f t="shared" si="97"/>
        <v>项</v>
      </c>
    </row>
    <row r="1238" ht="37" customHeight="1" spans="1:7">
      <c r="A1238" s="438">
        <v>2220121</v>
      </c>
      <c r="B1238" s="449" t="s">
        <v>2229</v>
      </c>
      <c r="C1238" s="307"/>
      <c r="D1238" s="307"/>
      <c r="E1238" s="311" t="str">
        <f>IF(C1238&lt;&gt;0,D1238/C1238-1,"")</f>
        <v/>
      </c>
      <c r="F1238" s="274" t="str">
        <f t="shared" si="96"/>
        <v>否</v>
      </c>
      <c r="G1238" s="148" t="str">
        <f t="shared" si="97"/>
        <v>项</v>
      </c>
    </row>
    <row r="1239" ht="37" customHeight="1" spans="1:7">
      <c r="A1239" s="436" t="s">
        <v>2230</v>
      </c>
      <c r="B1239" s="305" t="s">
        <v>157</v>
      </c>
      <c r="C1239" s="307"/>
      <c r="D1239" s="307"/>
      <c r="E1239" s="311" t="str">
        <f>IF(C1239&lt;&gt;0,D1239/C1239-1,"")</f>
        <v/>
      </c>
      <c r="F1239" s="274" t="str">
        <f t="shared" si="96"/>
        <v>否</v>
      </c>
      <c r="G1239" s="148" t="str">
        <f t="shared" si="97"/>
        <v>项</v>
      </c>
    </row>
    <row r="1240" ht="37" customHeight="1" spans="1:7">
      <c r="A1240" s="436" t="s">
        <v>2231</v>
      </c>
      <c r="B1240" s="305" t="s">
        <v>2232</v>
      </c>
      <c r="C1240" s="307">
        <v>30</v>
      </c>
      <c r="D1240" s="307">
        <v>41</v>
      </c>
      <c r="E1240" s="311">
        <f>IF(C1240&lt;&gt;0,D1240/C1240-1,"")</f>
        <v>0.367</v>
      </c>
      <c r="F1240" s="274" t="str">
        <f t="shared" si="96"/>
        <v>是</v>
      </c>
      <c r="G1240" s="148" t="str">
        <f t="shared" si="97"/>
        <v>项</v>
      </c>
    </row>
    <row r="1241" ht="37" customHeight="1" spans="1:7">
      <c r="A1241" s="435" t="s">
        <v>2233</v>
      </c>
      <c r="B1241" s="301" t="s">
        <v>2234</v>
      </c>
      <c r="C1241" s="310">
        <f>SUBTOTAL(9,C1253:C1254)</f>
        <v>13</v>
      </c>
      <c r="D1241" s="310"/>
      <c r="E1241" s="311">
        <f>IF(C1241&lt;&gt;0,D1241/C1241-1,"")</f>
        <v>-1</v>
      </c>
      <c r="F1241" s="274" t="str">
        <f t="shared" si="96"/>
        <v>是</v>
      </c>
      <c r="G1241" s="148" t="str">
        <f t="shared" si="97"/>
        <v>款</v>
      </c>
    </row>
    <row r="1242" ht="36" hidden="1" customHeight="1" spans="1:7">
      <c r="A1242" s="436" t="s">
        <v>2235</v>
      </c>
      <c r="B1242" s="305" t="s">
        <v>139</v>
      </c>
      <c r="C1242" s="307">
        <v>0</v>
      </c>
      <c r="D1242" s="307">
        <v>0</v>
      </c>
      <c r="E1242" s="308" t="str">
        <f t="shared" si="95"/>
        <v/>
      </c>
      <c r="F1242" s="274" t="str">
        <f t="shared" si="96"/>
        <v>否</v>
      </c>
      <c r="G1242" s="148" t="str">
        <f t="shared" si="97"/>
        <v>项</v>
      </c>
    </row>
    <row r="1243" ht="36" hidden="1" customHeight="1" spans="1:7">
      <c r="A1243" s="436" t="s">
        <v>2236</v>
      </c>
      <c r="B1243" s="305" t="s">
        <v>141</v>
      </c>
      <c r="C1243" s="307">
        <v>0</v>
      </c>
      <c r="D1243" s="307">
        <v>0</v>
      </c>
      <c r="E1243" s="308" t="str">
        <f t="shared" si="95"/>
        <v/>
      </c>
      <c r="F1243" s="274" t="str">
        <f t="shared" si="96"/>
        <v>否</v>
      </c>
      <c r="G1243" s="148" t="str">
        <f t="shared" si="97"/>
        <v>项</v>
      </c>
    </row>
    <row r="1244" ht="36" hidden="1" customHeight="1" spans="1:7">
      <c r="A1244" s="436" t="s">
        <v>2237</v>
      </c>
      <c r="B1244" s="305" t="s">
        <v>143</v>
      </c>
      <c r="C1244" s="307">
        <v>0</v>
      </c>
      <c r="D1244" s="307">
        <v>0</v>
      </c>
      <c r="E1244" s="308" t="str">
        <f t="shared" si="95"/>
        <v/>
      </c>
      <c r="F1244" s="274" t="str">
        <f t="shared" si="96"/>
        <v>否</v>
      </c>
      <c r="G1244" s="148" t="str">
        <f t="shared" si="97"/>
        <v>项</v>
      </c>
    </row>
    <row r="1245" ht="36" hidden="1" customHeight="1" spans="1:7">
      <c r="A1245" s="436" t="s">
        <v>2238</v>
      </c>
      <c r="B1245" s="305" t="s">
        <v>2239</v>
      </c>
      <c r="C1245" s="307">
        <v>0</v>
      </c>
      <c r="D1245" s="307">
        <v>0</v>
      </c>
      <c r="E1245" s="308" t="str">
        <f t="shared" si="95"/>
        <v/>
      </c>
      <c r="F1245" s="274" t="str">
        <f t="shared" si="96"/>
        <v>否</v>
      </c>
      <c r="G1245" s="148" t="str">
        <f t="shared" si="97"/>
        <v>项</v>
      </c>
    </row>
    <row r="1246" ht="36" hidden="1" customHeight="1" spans="1:7">
      <c r="A1246" s="436" t="s">
        <v>2240</v>
      </c>
      <c r="B1246" s="305" t="s">
        <v>2241</v>
      </c>
      <c r="C1246" s="307">
        <v>0</v>
      </c>
      <c r="D1246" s="307">
        <v>0</v>
      </c>
      <c r="E1246" s="308" t="str">
        <f t="shared" si="95"/>
        <v/>
      </c>
      <c r="F1246" s="274" t="str">
        <f t="shared" si="96"/>
        <v>否</v>
      </c>
      <c r="G1246" s="148" t="str">
        <f t="shared" si="97"/>
        <v>项</v>
      </c>
    </row>
    <row r="1247" ht="36" hidden="1" customHeight="1" spans="1:7">
      <c r="A1247" s="436" t="s">
        <v>2242</v>
      </c>
      <c r="B1247" s="305" t="s">
        <v>2243</v>
      </c>
      <c r="C1247" s="307">
        <v>0</v>
      </c>
      <c r="D1247" s="307">
        <v>0</v>
      </c>
      <c r="E1247" s="308" t="str">
        <f t="shared" si="95"/>
        <v/>
      </c>
      <c r="F1247" s="274" t="str">
        <f t="shared" si="96"/>
        <v>否</v>
      </c>
      <c r="G1247" s="148" t="str">
        <f t="shared" si="97"/>
        <v>项</v>
      </c>
    </row>
    <row r="1248" ht="36" hidden="1" customHeight="1" spans="1:7">
      <c r="A1248" s="436" t="s">
        <v>2244</v>
      </c>
      <c r="B1248" s="305" t="s">
        <v>2245</v>
      </c>
      <c r="C1248" s="307">
        <v>0</v>
      </c>
      <c r="D1248" s="307">
        <v>0</v>
      </c>
      <c r="E1248" s="308" t="str">
        <f t="shared" si="95"/>
        <v/>
      </c>
      <c r="F1248" s="274" t="str">
        <f t="shared" si="96"/>
        <v>否</v>
      </c>
      <c r="G1248" s="148" t="str">
        <f t="shared" si="97"/>
        <v>项</v>
      </c>
    </row>
    <row r="1249" ht="36" hidden="1" customHeight="1" spans="1:7">
      <c r="A1249" s="436" t="s">
        <v>2246</v>
      </c>
      <c r="B1249" s="305" t="s">
        <v>2247</v>
      </c>
      <c r="C1249" s="307">
        <v>0</v>
      </c>
      <c r="D1249" s="307">
        <v>0</v>
      </c>
      <c r="E1249" s="308" t="str">
        <f t="shared" si="95"/>
        <v/>
      </c>
      <c r="F1249" s="274" t="str">
        <f t="shared" si="96"/>
        <v>否</v>
      </c>
      <c r="G1249" s="148" t="str">
        <f t="shared" si="97"/>
        <v>项</v>
      </c>
    </row>
    <row r="1250" ht="36" hidden="1" customHeight="1" spans="1:7">
      <c r="A1250" s="436" t="s">
        <v>2248</v>
      </c>
      <c r="B1250" s="305" t="s">
        <v>2249</v>
      </c>
      <c r="C1250" s="307">
        <v>0</v>
      </c>
      <c r="D1250" s="307">
        <v>0</v>
      </c>
      <c r="E1250" s="308" t="str">
        <f t="shared" si="95"/>
        <v/>
      </c>
      <c r="F1250" s="274" t="str">
        <f t="shared" si="96"/>
        <v>否</v>
      </c>
      <c r="G1250" s="148" t="str">
        <f t="shared" si="97"/>
        <v>项</v>
      </c>
    </row>
    <row r="1251" ht="36" hidden="1" customHeight="1" spans="1:7">
      <c r="A1251" s="436" t="s">
        <v>2250</v>
      </c>
      <c r="B1251" s="305" t="s">
        <v>2251</v>
      </c>
      <c r="C1251" s="307">
        <v>0</v>
      </c>
      <c r="D1251" s="307">
        <v>0</v>
      </c>
      <c r="E1251" s="308" t="str">
        <f t="shared" si="95"/>
        <v/>
      </c>
      <c r="F1251" s="274" t="str">
        <f t="shared" si="96"/>
        <v>否</v>
      </c>
      <c r="G1251" s="148" t="str">
        <f t="shared" si="97"/>
        <v>项</v>
      </c>
    </row>
    <row r="1252" ht="36" hidden="1" customHeight="1" spans="1:7">
      <c r="A1252" s="436" t="s">
        <v>2252</v>
      </c>
      <c r="B1252" s="305" t="s">
        <v>2253</v>
      </c>
      <c r="C1252" s="307">
        <v>0</v>
      </c>
      <c r="D1252" s="307">
        <v>0</v>
      </c>
      <c r="E1252" s="308" t="str">
        <f t="shared" si="95"/>
        <v/>
      </c>
      <c r="F1252" s="274" t="str">
        <f t="shared" si="96"/>
        <v>否</v>
      </c>
      <c r="G1252" s="148" t="str">
        <f t="shared" si="97"/>
        <v>项</v>
      </c>
    </row>
    <row r="1253" ht="37" customHeight="1" spans="1:7">
      <c r="A1253" s="436" t="s">
        <v>2254</v>
      </c>
      <c r="B1253" s="305" t="s">
        <v>157</v>
      </c>
      <c r="C1253" s="307"/>
      <c r="D1253" s="307"/>
      <c r="E1253" s="311" t="str">
        <f>IF(C1253&lt;&gt;0,D1253/C1253-1,"")</f>
        <v/>
      </c>
      <c r="F1253" s="274" t="str">
        <f t="shared" si="96"/>
        <v>否</v>
      </c>
      <c r="G1253" s="148" t="str">
        <f t="shared" si="97"/>
        <v>项</v>
      </c>
    </row>
    <row r="1254" ht="37" customHeight="1" spans="1:7">
      <c r="A1254" s="436" t="s">
        <v>2255</v>
      </c>
      <c r="B1254" s="305" t="s">
        <v>2256</v>
      </c>
      <c r="C1254" s="307">
        <v>13</v>
      </c>
      <c r="D1254" s="307"/>
      <c r="E1254" s="311">
        <f>IF(C1254&lt;&gt;0,D1254/C1254-1,"")</f>
        <v>-1</v>
      </c>
      <c r="F1254" s="274" t="str">
        <f t="shared" si="96"/>
        <v>是</v>
      </c>
      <c r="G1254" s="148" t="str">
        <f t="shared" si="97"/>
        <v>项</v>
      </c>
    </row>
    <row r="1255" ht="36" hidden="1" customHeight="1" spans="1:7">
      <c r="A1255" s="435" t="s">
        <v>2257</v>
      </c>
      <c r="B1255" s="301" t="s">
        <v>2258</v>
      </c>
      <c r="C1255" s="310">
        <f>SUM(C1256:C1260)</f>
        <v>0</v>
      </c>
      <c r="D1255" s="310">
        <f>SUM(D1256:D1260)</f>
        <v>0</v>
      </c>
      <c r="E1255" s="311" t="str">
        <f t="shared" si="95"/>
        <v/>
      </c>
      <c r="F1255" s="274" t="str">
        <f t="shared" si="96"/>
        <v>否</v>
      </c>
      <c r="G1255" s="148" t="str">
        <f t="shared" si="97"/>
        <v>款</v>
      </c>
    </row>
    <row r="1256" ht="36" hidden="1" customHeight="1" spans="1:7">
      <c r="A1256" s="436" t="s">
        <v>2259</v>
      </c>
      <c r="B1256" s="305" t="s">
        <v>2260</v>
      </c>
      <c r="C1256" s="307">
        <v>0</v>
      </c>
      <c r="D1256" s="307">
        <v>0</v>
      </c>
      <c r="E1256" s="308" t="str">
        <f t="shared" si="95"/>
        <v/>
      </c>
      <c r="F1256" s="274" t="str">
        <f t="shared" si="96"/>
        <v>否</v>
      </c>
      <c r="G1256" s="148" t="str">
        <f t="shared" si="97"/>
        <v>项</v>
      </c>
    </row>
    <row r="1257" ht="36" hidden="1" customHeight="1" spans="1:7">
      <c r="A1257" s="436" t="s">
        <v>2261</v>
      </c>
      <c r="B1257" s="305" t="s">
        <v>2262</v>
      </c>
      <c r="C1257" s="307">
        <v>0</v>
      </c>
      <c r="D1257" s="307">
        <v>0</v>
      </c>
      <c r="E1257" s="308" t="str">
        <f t="shared" si="95"/>
        <v/>
      </c>
      <c r="F1257" s="274" t="str">
        <f t="shared" si="96"/>
        <v>否</v>
      </c>
      <c r="G1257" s="148" t="str">
        <f t="shared" si="97"/>
        <v>项</v>
      </c>
    </row>
    <row r="1258" ht="36" hidden="1" customHeight="1" spans="1:7">
      <c r="A1258" s="436" t="s">
        <v>2263</v>
      </c>
      <c r="B1258" s="305" t="s">
        <v>2264</v>
      </c>
      <c r="C1258" s="307">
        <v>0</v>
      </c>
      <c r="D1258" s="307">
        <v>0</v>
      </c>
      <c r="E1258" s="308" t="str">
        <f t="shared" si="95"/>
        <v/>
      </c>
      <c r="F1258" s="274" t="str">
        <f t="shared" si="96"/>
        <v>否</v>
      </c>
      <c r="G1258" s="148" t="str">
        <f t="shared" si="97"/>
        <v>项</v>
      </c>
    </row>
    <row r="1259" ht="36" hidden="1" customHeight="1" spans="1:7">
      <c r="A1259" s="438">
        <v>2220305</v>
      </c>
      <c r="B1259" s="449" t="s">
        <v>2265</v>
      </c>
      <c r="C1259" s="307">
        <v>0</v>
      </c>
      <c r="D1259" s="307">
        <v>0</v>
      </c>
      <c r="E1259" s="308" t="str">
        <f t="shared" si="95"/>
        <v/>
      </c>
      <c r="F1259" s="274" t="str">
        <f t="shared" si="96"/>
        <v>否</v>
      </c>
      <c r="G1259" s="148" t="str">
        <f t="shared" si="97"/>
        <v>项</v>
      </c>
    </row>
    <row r="1260" ht="36" hidden="1" customHeight="1" spans="1:7">
      <c r="A1260" s="436" t="s">
        <v>2266</v>
      </c>
      <c r="B1260" s="305" t="s">
        <v>2267</v>
      </c>
      <c r="C1260" s="307">
        <v>0</v>
      </c>
      <c r="D1260" s="307">
        <v>0</v>
      </c>
      <c r="E1260" s="308" t="str">
        <f t="shared" si="95"/>
        <v/>
      </c>
      <c r="F1260" s="274" t="str">
        <f t="shared" si="96"/>
        <v>否</v>
      </c>
      <c r="G1260" s="148" t="str">
        <f t="shared" si="97"/>
        <v>项</v>
      </c>
    </row>
    <row r="1261" ht="36" hidden="1" customHeight="1" spans="1:7">
      <c r="A1261" s="435" t="s">
        <v>2268</v>
      </c>
      <c r="B1261" s="301" t="s">
        <v>2269</v>
      </c>
      <c r="C1261" s="310">
        <f>SUM(C1262:C1266)</f>
        <v>0</v>
      </c>
      <c r="D1261" s="310">
        <f>SUM(D1262:D1266)</f>
        <v>0</v>
      </c>
      <c r="E1261" s="311" t="str">
        <f t="shared" si="95"/>
        <v/>
      </c>
      <c r="F1261" s="274" t="str">
        <f t="shared" si="96"/>
        <v>否</v>
      </c>
      <c r="G1261" s="148" t="str">
        <f t="shared" si="97"/>
        <v>款</v>
      </c>
    </row>
    <row r="1262" ht="36" hidden="1" customHeight="1" spans="1:7">
      <c r="A1262" s="436" t="s">
        <v>2270</v>
      </c>
      <c r="B1262" s="305" t="s">
        <v>2271</v>
      </c>
      <c r="C1262" s="307">
        <v>0</v>
      </c>
      <c r="D1262" s="307">
        <v>0</v>
      </c>
      <c r="E1262" s="308" t="str">
        <f t="shared" si="95"/>
        <v/>
      </c>
      <c r="F1262" s="274" t="str">
        <f t="shared" si="96"/>
        <v>否</v>
      </c>
      <c r="G1262" s="148" t="str">
        <f t="shared" si="97"/>
        <v>项</v>
      </c>
    </row>
    <row r="1263" ht="36" hidden="1" customHeight="1" spans="1:7">
      <c r="A1263" s="436" t="s">
        <v>2272</v>
      </c>
      <c r="B1263" s="305" t="s">
        <v>2273</v>
      </c>
      <c r="C1263" s="307">
        <v>0</v>
      </c>
      <c r="D1263" s="307">
        <v>0</v>
      </c>
      <c r="E1263" s="308" t="str">
        <f t="shared" si="95"/>
        <v/>
      </c>
      <c r="F1263" s="274" t="str">
        <f t="shared" si="96"/>
        <v>否</v>
      </c>
      <c r="G1263" s="148" t="str">
        <f t="shared" si="97"/>
        <v>项</v>
      </c>
    </row>
    <row r="1264" ht="36" hidden="1" customHeight="1" spans="1:7">
      <c r="A1264" s="436" t="s">
        <v>2274</v>
      </c>
      <c r="B1264" s="305" t="s">
        <v>2275</v>
      </c>
      <c r="C1264" s="307">
        <v>0</v>
      </c>
      <c r="D1264" s="307">
        <v>0</v>
      </c>
      <c r="E1264" s="308" t="str">
        <f t="shared" si="95"/>
        <v/>
      </c>
      <c r="F1264" s="274" t="str">
        <f t="shared" si="96"/>
        <v>否</v>
      </c>
      <c r="G1264" s="148" t="str">
        <f t="shared" si="97"/>
        <v>项</v>
      </c>
    </row>
    <row r="1265" ht="36" hidden="1" customHeight="1" spans="1:7">
      <c r="A1265" s="436" t="s">
        <v>2276</v>
      </c>
      <c r="B1265" s="305" t="s">
        <v>2277</v>
      </c>
      <c r="C1265" s="307">
        <v>0</v>
      </c>
      <c r="D1265" s="307">
        <v>0</v>
      </c>
      <c r="E1265" s="308" t="str">
        <f t="shared" si="95"/>
        <v/>
      </c>
      <c r="F1265" s="274" t="str">
        <f t="shared" si="96"/>
        <v>否</v>
      </c>
      <c r="G1265" s="148" t="str">
        <f t="shared" si="97"/>
        <v>项</v>
      </c>
    </row>
    <row r="1266" ht="36" hidden="1" customHeight="1" spans="1:7">
      <c r="A1266" s="436" t="s">
        <v>2278</v>
      </c>
      <c r="B1266" s="305" t="s">
        <v>2279</v>
      </c>
      <c r="C1266" s="307">
        <v>0</v>
      </c>
      <c r="D1266" s="307">
        <v>0</v>
      </c>
      <c r="E1266" s="308" t="str">
        <f t="shared" si="95"/>
        <v/>
      </c>
      <c r="F1266" s="274" t="str">
        <f t="shared" si="96"/>
        <v>否</v>
      </c>
      <c r="G1266" s="148" t="str">
        <f t="shared" si="97"/>
        <v>项</v>
      </c>
    </row>
    <row r="1267" ht="37" customHeight="1" spans="1:7">
      <c r="A1267" s="435" t="s">
        <v>2280</v>
      </c>
      <c r="B1267" s="301" t="s">
        <v>2281</v>
      </c>
      <c r="C1267" s="310">
        <f>SUBTOTAL(9,C1275:C1276)</f>
        <v>0</v>
      </c>
      <c r="D1267" s="310"/>
      <c r="E1267" s="311" t="str">
        <f>IF(C1267&lt;&gt;0,D1267/C1267-1,"")</f>
        <v/>
      </c>
      <c r="F1267" s="274" t="str">
        <f t="shared" si="96"/>
        <v>否</v>
      </c>
      <c r="G1267" s="148" t="str">
        <f t="shared" si="97"/>
        <v>款</v>
      </c>
    </row>
    <row r="1268" ht="36" hidden="1" customHeight="1" spans="1:7">
      <c r="A1268" s="436" t="s">
        <v>2282</v>
      </c>
      <c r="B1268" s="305" t="s">
        <v>2283</v>
      </c>
      <c r="C1268" s="307">
        <v>0</v>
      </c>
      <c r="D1268" s="307">
        <v>0</v>
      </c>
      <c r="E1268" s="308" t="str">
        <f t="shared" si="95"/>
        <v/>
      </c>
      <c r="F1268" s="274" t="str">
        <f t="shared" si="96"/>
        <v>否</v>
      </c>
      <c r="G1268" s="148" t="str">
        <f t="shared" si="97"/>
        <v>项</v>
      </c>
    </row>
    <row r="1269" ht="36" hidden="1" customHeight="1" spans="1:7">
      <c r="A1269" s="436" t="s">
        <v>2284</v>
      </c>
      <c r="B1269" s="305" t="s">
        <v>2285</v>
      </c>
      <c r="C1269" s="307">
        <v>0</v>
      </c>
      <c r="D1269" s="307">
        <v>0</v>
      </c>
      <c r="E1269" s="308" t="str">
        <f t="shared" si="95"/>
        <v/>
      </c>
      <c r="F1269" s="274" t="str">
        <f t="shared" si="96"/>
        <v>否</v>
      </c>
      <c r="G1269" s="148" t="str">
        <f t="shared" si="97"/>
        <v>项</v>
      </c>
    </row>
    <row r="1270" ht="36" hidden="1" customHeight="1" spans="1:7">
      <c r="A1270" s="436" t="s">
        <v>2286</v>
      </c>
      <c r="B1270" s="305" t="s">
        <v>2287</v>
      </c>
      <c r="C1270" s="307">
        <v>0</v>
      </c>
      <c r="D1270" s="307">
        <v>0</v>
      </c>
      <c r="E1270" s="308" t="str">
        <f t="shared" si="95"/>
        <v/>
      </c>
      <c r="F1270" s="274" t="str">
        <f t="shared" si="96"/>
        <v>否</v>
      </c>
      <c r="G1270" s="148" t="str">
        <f t="shared" si="97"/>
        <v>项</v>
      </c>
    </row>
    <row r="1271" ht="36" hidden="1" customHeight="1" spans="1:7">
      <c r="A1271" s="436" t="s">
        <v>2288</v>
      </c>
      <c r="B1271" s="305" t="s">
        <v>2289</v>
      </c>
      <c r="C1271" s="307">
        <v>0</v>
      </c>
      <c r="D1271" s="307">
        <v>0</v>
      </c>
      <c r="E1271" s="308" t="str">
        <f t="shared" si="95"/>
        <v/>
      </c>
      <c r="F1271" s="274" t="str">
        <f t="shared" si="96"/>
        <v>否</v>
      </c>
      <c r="G1271" s="148" t="str">
        <f t="shared" si="97"/>
        <v>项</v>
      </c>
    </row>
    <row r="1272" ht="36" hidden="1" customHeight="1" spans="1:7">
      <c r="A1272" s="436" t="s">
        <v>2290</v>
      </c>
      <c r="B1272" s="305" t="s">
        <v>2291</v>
      </c>
      <c r="C1272" s="307">
        <v>0</v>
      </c>
      <c r="D1272" s="307">
        <v>0</v>
      </c>
      <c r="E1272" s="308" t="str">
        <f t="shared" si="95"/>
        <v/>
      </c>
      <c r="F1272" s="274" t="str">
        <f t="shared" si="96"/>
        <v>否</v>
      </c>
      <c r="G1272" s="148" t="str">
        <f t="shared" si="97"/>
        <v>项</v>
      </c>
    </row>
    <row r="1273" ht="36" hidden="1" customHeight="1" spans="1:7">
      <c r="A1273" s="436" t="s">
        <v>2292</v>
      </c>
      <c r="B1273" s="305" t="s">
        <v>2293</v>
      </c>
      <c r="C1273" s="307">
        <v>0</v>
      </c>
      <c r="D1273" s="307">
        <v>0</v>
      </c>
      <c r="E1273" s="308" t="str">
        <f t="shared" si="95"/>
        <v/>
      </c>
      <c r="F1273" s="274" t="str">
        <f t="shared" si="96"/>
        <v>否</v>
      </c>
      <c r="G1273" s="148" t="str">
        <f t="shared" si="97"/>
        <v>项</v>
      </c>
    </row>
    <row r="1274" ht="36" hidden="1" customHeight="1" spans="1:7">
      <c r="A1274" s="436" t="s">
        <v>2294</v>
      </c>
      <c r="B1274" s="305" t="s">
        <v>2295</v>
      </c>
      <c r="C1274" s="307">
        <v>0</v>
      </c>
      <c r="D1274" s="307">
        <v>0</v>
      </c>
      <c r="E1274" s="308" t="str">
        <f t="shared" si="95"/>
        <v/>
      </c>
      <c r="F1274" s="274" t="str">
        <f t="shared" si="96"/>
        <v>否</v>
      </c>
      <c r="G1274" s="148" t="str">
        <f t="shared" si="97"/>
        <v>项</v>
      </c>
    </row>
    <row r="1275" ht="37" customHeight="1" spans="1:7">
      <c r="A1275" s="436" t="s">
        <v>2296</v>
      </c>
      <c r="B1275" s="305" t="s">
        <v>2297</v>
      </c>
      <c r="C1275" s="307"/>
      <c r="D1275" s="307"/>
      <c r="E1275" s="311" t="str">
        <f>IF(C1275&lt;&gt;0,D1275/C1275-1,"")</f>
        <v/>
      </c>
      <c r="F1275" s="274" t="str">
        <f t="shared" si="96"/>
        <v>否</v>
      </c>
      <c r="G1275" s="148" t="str">
        <f t="shared" si="97"/>
        <v>项</v>
      </c>
    </row>
    <row r="1276" ht="37" customHeight="1" spans="1:7">
      <c r="A1276" s="436" t="s">
        <v>2298</v>
      </c>
      <c r="B1276" s="305" t="s">
        <v>2299</v>
      </c>
      <c r="C1276" s="307"/>
      <c r="D1276" s="307"/>
      <c r="E1276" s="311" t="str">
        <f>IF(C1276&lt;&gt;0,D1276/C1276-1,"")</f>
        <v/>
      </c>
      <c r="F1276" s="274" t="str">
        <f t="shared" si="96"/>
        <v>否</v>
      </c>
      <c r="G1276" s="148" t="str">
        <f t="shared" si="97"/>
        <v>项</v>
      </c>
    </row>
    <row r="1277" ht="36" hidden="1" customHeight="1" spans="1:7">
      <c r="A1277" s="436" t="s">
        <v>2300</v>
      </c>
      <c r="B1277" s="305" t="s">
        <v>2301</v>
      </c>
      <c r="C1277" s="307">
        <v>0</v>
      </c>
      <c r="D1277" s="307">
        <v>0</v>
      </c>
      <c r="E1277" s="308" t="str">
        <f t="shared" si="95"/>
        <v/>
      </c>
      <c r="F1277" s="274" t="str">
        <f t="shared" si="96"/>
        <v>否</v>
      </c>
      <c r="G1277" s="148" t="str">
        <f t="shared" si="97"/>
        <v>项</v>
      </c>
    </row>
    <row r="1278" ht="36" hidden="1" customHeight="1" spans="1:7">
      <c r="A1278" s="305">
        <v>2220511</v>
      </c>
      <c r="B1278" s="305" t="s">
        <v>2302</v>
      </c>
      <c r="C1278" s="307">
        <v>0</v>
      </c>
      <c r="D1278" s="307">
        <v>0</v>
      </c>
      <c r="E1278" s="308" t="str">
        <f t="shared" si="95"/>
        <v/>
      </c>
      <c r="F1278" s="274" t="str">
        <f t="shared" si="96"/>
        <v>否</v>
      </c>
      <c r="G1278" s="148" t="str">
        <f t="shared" si="97"/>
        <v>项</v>
      </c>
    </row>
    <row r="1279" ht="36" hidden="1" customHeight="1" spans="1:7">
      <c r="A1279" s="436" t="s">
        <v>2303</v>
      </c>
      <c r="B1279" s="305" t="s">
        <v>2304</v>
      </c>
      <c r="C1279" s="307">
        <v>0</v>
      </c>
      <c r="D1279" s="307">
        <v>0</v>
      </c>
      <c r="E1279" s="308" t="str">
        <f t="shared" si="95"/>
        <v/>
      </c>
      <c r="F1279" s="274" t="str">
        <f t="shared" si="96"/>
        <v>否</v>
      </c>
      <c r="G1279" s="148" t="str">
        <f t="shared" si="97"/>
        <v>项</v>
      </c>
    </row>
    <row r="1280" ht="37" customHeight="1" spans="1:7">
      <c r="A1280" s="435" t="s">
        <v>2305</v>
      </c>
      <c r="B1280" s="440" t="s">
        <v>519</v>
      </c>
      <c r="C1280" s="450"/>
      <c r="D1280" s="450"/>
      <c r="E1280" s="311" t="str">
        <f>IF(C1280&lt;&gt;0,D1280/C1280-1,"")</f>
        <v/>
      </c>
      <c r="F1280" s="274" t="str">
        <f t="shared" si="96"/>
        <v>否</v>
      </c>
      <c r="G1280" s="148" t="str">
        <f t="shared" si="97"/>
        <v>项</v>
      </c>
    </row>
    <row r="1281" ht="37" customHeight="1" spans="1:7">
      <c r="A1281" s="435" t="s">
        <v>109</v>
      </c>
      <c r="B1281" s="301" t="s">
        <v>110</v>
      </c>
      <c r="C1281" s="310">
        <f>C1282+C1294+C1300+C1306+C1314+C1327+C1331+C1337</f>
        <v>2211</v>
      </c>
      <c r="D1281" s="310">
        <f>D1282+D1294+D1300+D1306+D1314+D1327+D1331+D1337</f>
        <v>2416</v>
      </c>
      <c r="E1281" s="311">
        <f>IF(C1281&lt;&gt;0,D1281/C1281-1,"")</f>
        <v>0.093</v>
      </c>
      <c r="F1281" s="274" t="str">
        <f t="shared" si="96"/>
        <v>是</v>
      </c>
      <c r="G1281" s="148" t="str">
        <f t="shared" si="97"/>
        <v>类</v>
      </c>
    </row>
    <row r="1282" ht="37" customHeight="1" spans="1:7">
      <c r="A1282" s="435" t="s">
        <v>2306</v>
      </c>
      <c r="B1282" s="301" t="s">
        <v>2307</v>
      </c>
      <c r="C1282" s="310">
        <f>SUBTOTAL(9,C1283:C1292)</f>
        <v>1131</v>
      </c>
      <c r="D1282" s="310">
        <f>SUBTOTAL(9,D1283:D1292)</f>
        <v>1275</v>
      </c>
      <c r="E1282" s="311">
        <f>IF(C1282&lt;&gt;0,D1282/C1282-1,"")</f>
        <v>0.127</v>
      </c>
      <c r="F1282" s="274" t="str">
        <f t="shared" si="96"/>
        <v>是</v>
      </c>
      <c r="G1282" s="148" t="str">
        <f t="shared" si="97"/>
        <v>款</v>
      </c>
    </row>
    <row r="1283" ht="37" customHeight="1" spans="1:7">
      <c r="A1283" s="436" t="s">
        <v>2308</v>
      </c>
      <c r="B1283" s="305" t="s">
        <v>139</v>
      </c>
      <c r="C1283" s="307">
        <v>361</v>
      </c>
      <c r="D1283" s="307">
        <v>339</v>
      </c>
      <c r="E1283" s="311">
        <f>IF(C1283&lt;&gt;0,D1283/C1283-1,"")</f>
        <v>-0.061</v>
      </c>
      <c r="F1283" s="274" t="str">
        <f t="shared" si="96"/>
        <v>是</v>
      </c>
      <c r="G1283" s="148" t="str">
        <f t="shared" si="97"/>
        <v>项</v>
      </c>
    </row>
    <row r="1284" ht="36" hidden="1" customHeight="1" spans="1:7">
      <c r="A1284" s="436" t="s">
        <v>2309</v>
      </c>
      <c r="B1284" s="305" t="s">
        <v>141</v>
      </c>
      <c r="C1284" s="307">
        <v>0</v>
      </c>
      <c r="D1284" s="307">
        <v>0</v>
      </c>
      <c r="E1284" s="308" t="str">
        <f t="shared" ref="E1284:E1290" si="98">IF(C1284&gt;0,D1284/C1284-1,IF(C1284&lt;0,-(D1284/C1284-1),""))</f>
        <v/>
      </c>
      <c r="F1284" s="274" t="str">
        <f t="shared" ref="F1284:F1347" si="99">IF(LEN(A1284)=3,"是",IF(B1284&lt;&gt;"",IF(SUM(C1284:D1284)&lt;&gt;0,"是","否"),"是"))</f>
        <v>否</v>
      </c>
      <c r="G1284" s="148" t="str">
        <f t="shared" ref="G1284:G1347" si="100">IF(LEN(A1284)=3,"类",IF(LEN(A1284)=5,"款","项"))</f>
        <v>项</v>
      </c>
    </row>
    <row r="1285" ht="36" hidden="1" customHeight="1" spans="1:7">
      <c r="A1285" s="436" t="s">
        <v>2310</v>
      </c>
      <c r="B1285" s="305" t="s">
        <v>143</v>
      </c>
      <c r="C1285" s="307">
        <v>0</v>
      </c>
      <c r="D1285" s="307">
        <v>0</v>
      </c>
      <c r="E1285" s="308" t="str">
        <f t="shared" si="98"/>
        <v/>
      </c>
      <c r="F1285" s="274" t="str">
        <f t="shared" si="99"/>
        <v>否</v>
      </c>
      <c r="G1285" s="148" t="str">
        <f t="shared" si="100"/>
        <v>项</v>
      </c>
    </row>
    <row r="1286" ht="36" hidden="1" customHeight="1" spans="1:7">
      <c r="A1286" s="436" t="s">
        <v>2311</v>
      </c>
      <c r="B1286" s="305" t="s">
        <v>2312</v>
      </c>
      <c r="C1286" s="307">
        <v>0</v>
      </c>
      <c r="D1286" s="307">
        <v>0</v>
      </c>
      <c r="E1286" s="308" t="str">
        <f t="shared" si="98"/>
        <v/>
      </c>
      <c r="F1286" s="274" t="str">
        <f t="shared" si="99"/>
        <v>否</v>
      </c>
      <c r="G1286" s="148" t="str">
        <f t="shared" si="100"/>
        <v>项</v>
      </c>
    </row>
    <row r="1287" ht="36" hidden="1" customHeight="1" spans="1:7">
      <c r="A1287" s="436" t="s">
        <v>2313</v>
      </c>
      <c r="B1287" s="305" t="s">
        <v>2314</v>
      </c>
      <c r="C1287" s="307">
        <v>0</v>
      </c>
      <c r="D1287" s="307">
        <v>0</v>
      </c>
      <c r="E1287" s="308" t="str">
        <f t="shared" si="98"/>
        <v/>
      </c>
      <c r="F1287" s="274" t="str">
        <f t="shared" si="99"/>
        <v>否</v>
      </c>
      <c r="G1287" s="148" t="str">
        <f t="shared" si="100"/>
        <v>项</v>
      </c>
    </row>
    <row r="1288" ht="36" hidden="1" customHeight="1" spans="1:7">
      <c r="A1288" s="436" t="s">
        <v>2315</v>
      </c>
      <c r="B1288" s="305" t="s">
        <v>2316</v>
      </c>
      <c r="C1288" s="307">
        <v>0</v>
      </c>
      <c r="D1288" s="307">
        <v>0</v>
      </c>
      <c r="E1288" s="308" t="str">
        <f t="shared" si="98"/>
        <v/>
      </c>
      <c r="F1288" s="274" t="str">
        <f t="shared" si="99"/>
        <v>否</v>
      </c>
      <c r="G1288" s="148" t="str">
        <f t="shared" si="100"/>
        <v>项</v>
      </c>
    </row>
    <row r="1289" ht="36" hidden="1" customHeight="1" spans="1:7">
      <c r="A1289" s="436" t="s">
        <v>2317</v>
      </c>
      <c r="B1289" s="305" t="s">
        <v>2318</v>
      </c>
      <c r="C1289" s="307">
        <v>0</v>
      </c>
      <c r="D1289" s="307">
        <v>0</v>
      </c>
      <c r="E1289" s="308" t="str">
        <f t="shared" si="98"/>
        <v/>
      </c>
      <c r="F1289" s="274" t="str">
        <f t="shared" si="99"/>
        <v>否</v>
      </c>
      <c r="G1289" s="148" t="str">
        <f t="shared" si="100"/>
        <v>项</v>
      </c>
    </row>
    <row r="1290" ht="36" hidden="1" customHeight="1" spans="1:7">
      <c r="A1290" s="436" t="s">
        <v>2319</v>
      </c>
      <c r="B1290" s="305" t="s">
        <v>2320</v>
      </c>
      <c r="C1290" s="307">
        <v>0</v>
      </c>
      <c r="D1290" s="307">
        <v>0</v>
      </c>
      <c r="E1290" s="308" t="str">
        <f t="shared" si="98"/>
        <v/>
      </c>
      <c r="F1290" s="274" t="str">
        <f t="shared" si="99"/>
        <v>否</v>
      </c>
      <c r="G1290" s="148" t="str">
        <f t="shared" si="100"/>
        <v>项</v>
      </c>
    </row>
    <row r="1291" ht="37" customHeight="1" spans="1:7">
      <c r="A1291" s="436" t="s">
        <v>2321</v>
      </c>
      <c r="B1291" s="305" t="s">
        <v>2322</v>
      </c>
      <c r="C1291" s="307"/>
      <c r="D1291" s="307"/>
      <c r="E1291" s="311" t="str">
        <f>IF(C1291&lt;&gt;0,D1291/C1291-1,"")</f>
        <v/>
      </c>
      <c r="F1291" s="274" t="str">
        <f t="shared" si="99"/>
        <v>否</v>
      </c>
      <c r="G1291" s="148" t="str">
        <f t="shared" si="100"/>
        <v>项</v>
      </c>
    </row>
    <row r="1292" ht="37" customHeight="1" spans="1:7">
      <c r="A1292" s="436" t="s">
        <v>2323</v>
      </c>
      <c r="B1292" s="305" t="s">
        <v>157</v>
      </c>
      <c r="C1292" s="307">
        <v>770</v>
      </c>
      <c r="D1292" s="307">
        <v>936</v>
      </c>
      <c r="E1292" s="311">
        <f>IF(C1292&lt;&gt;0,D1292/C1292-1,"")</f>
        <v>0.216</v>
      </c>
      <c r="F1292" s="274" t="str">
        <f t="shared" si="99"/>
        <v>是</v>
      </c>
      <c r="G1292" s="148" t="str">
        <f t="shared" si="100"/>
        <v>项</v>
      </c>
    </row>
    <row r="1293" ht="36" hidden="1" customHeight="1" spans="1:7">
      <c r="A1293" s="436" t="s">
        <v>2324</v>
      </c>
      <c r="B1293" s="305" t="s">
        <v>2325</v>
      </c>
      <c r="C1293" s="307">
        <v>0</v>
      </c>
      <c r="D1293" s="307">
        <v>0</v>
      </c>
      <c r="E1293" s="308" t="str">
        <f>IF(C1293&gt;0,D1293/C1293-1,IF(C1293&lt;0,-(D1293/C1293-1),""))</f>
        <v/>
      </c>
      <c r="F1293" s="274" t="str">
        <f t="shared" si="99"/>
        <v>否</v>
      </c>
      <c r="G1293" s="148" t="str">
        <f t="shared" si="100"/>
        <v>项</v>
      </c>
    </row>
    <row r="1294" ht="37" customHeight="1" spans="1:7">
      <c r="A1294" s="435" t="s">
        <v>2326</v>
      </c>
      <c r="B1294" s="301" t="s">
        <v>2327</v>
      </c>
      <c r="C1294" s="310">
        <f>SUBTOTAL(9,C1296:C1298)</f>
        <v>907</v>
      </c>
      <c r="D1294" s="310">
        <f>SUBTOTAL(9,D1296:D1299)</f>
        <v>961</v>
      </c>
      <c r="E1294" s="311">
        <f>IF(C1294&lt;&gt;0,D1294/C1294-1,"")</f>
        <v>0.06</v>
      </c>
      <c r="F1294" s="274" t="str">
        <f t="shared" si="99"/>
        <v>是</v>
      </c>
      <c r="G1294" s="148" t="str">
        <f t="shared" si="100"/>
        <v>款</v>
      </c>
    </row>
    <row r="1295" ht="36" hidden="1" customHeight="1" spans="1:7">
      <c r="A1295" s="436" t="s">
        <v>2328</v>
      </c>
      <c r="B1295" s="305" t="s">
        <v>139</v>
      </c>
      <c r="C1295" s="307">
        <v>0</v>
      </c>
      <c r="D1295" s="307">
        <v>0</v>
      </c>
      <c r="E1295" s="308" t="str">
        <f>IF(C1295&gt;0,D1295/C1295-1,IF(C1295&lt;0,-(D1295/C1295-1),""))</f>
        <v/>
      </c>
      <c r="F1295" s="274" t="str">
        <f t="shared" si="99"/>
        <v>否</v>
      </c>
      <c r="G1295" s="148" t="str">
        <f t="shared" si="100"/>
        <v>项</v>
      </c>
    </row>
    <row r="1296" ht="30" customHeight="1" spans="1:7">
      <c r="A1296" s="436" t="s">
        <v>2329</v>
      </c>
      <c r="B1296" s="305" t="s">
        <v>141</v>
      </c>
      <c r="C1296" s="307">
        <v>552</v>
      </c>
      <c r="D1296" s="307">
        <v>599</v>
      </c>
      <c r="E1296" s="311">
        <f>IF(C1296&lt;&gt;0,D1296/C1296-1,"")</f>
        <v>0.085</v>
      </c>
      <c r="F1296" s="274" t="str">
        <f t="shared" si="99"/>
        <v>是</v>
      </c>
      <c r="G1296" s="148" t="str">
        <f t="shared" si="100"/>
        <v>项</v>
      </c>
    </row>
    <row r="1297" ht="26" customHeight="1" spans="1:7">
      <c r="A1297" s="436" t="s">
        <v>2330</v>
      </c>
      <c r="B1297" s="305" t="s">
        <v>143</v>
      </c>
      <c r="C1297" s="307">
        <v>0</v>
      </c>
      <c r="D1297" s="307">
        <v>0</v>
      </c>
      <c r="E1297" s="311" t="str">
        <f>IF(C1297&lt;&gt;0,D1297/C1297-1,"")</f>
        <v/>
      </c>
      <c r="F1297" s="274" t="str">
        <f t="shared" si="99"/>
        <v>否</v>
      </c>
      <c r="G1297" s="148" t="str">
        <f t="shared" si="100"/>
        <v>项</v>
      </c>
    </row>
    <row r="1298" ht="37" customHeight="1" spans="1:7">
      <c r="A1298" s="436" t="s">
        <v>2331</v>
      </c>
      <c r="B1298" s="305" t="s">
        <v>2332</v>
      </c>
      <c r="C1298" s="307">
        <v>355</v>
      </c>
      <c r="D1298" s="307">
        <v>361</v>
      </c>
      <c r="E1298" s="311">
        <f>IF(C1298&lt;&gt;0,D1298/C1298-1,"")</f>
        <v>0.017</v>
      </c>
      <c r="F1298" s="274" t="str">
        <f t="shared" si="99"/>
        <v>是</v>
      </c>
      <c r="G1298" s="148" t="str">
        <f t="shared" si="100"/>
        <v>项</v>
      </c>
    </row>
    <row r="1299" ht="21" customHeight="1" spans="1:7">
      <c r="A1299" s="436" t="s">
        <v>2333</v>
      </c>
      <c r="B1299" s="305" t="s">
        <v>2334</v>
      </c>
      <c r="C1299" s="307">
        <v>0</v>
      </c>
      <c r="D1299" s="307">
        <v>1</v>
      </c>
      <c r="E1299" s="308" t="str">
        <f>IF(C1299&gt;0,D1299/C1299-1,IF(C1299&lt;0,-(D1299/C1299-1),""))</f>
        <v/>
      </c>
      <c r="F1299" s="274" t="str">
        <f t="shared" si="99"/>
        <v>是</v>
      </c>
      <c r="G1299" s="148" t="str">
        <f t="shared" si="100"/>
        <v>项</v>
      </c>
    </row>
    <row r="1300" ht="37" customHeight="1" spans="1:7">
      <c r="A1300" s="435" t="s">
        <v>2335</v>
      </c>
      <c r="B1300" s="301" t="s">
        <v>2336</v>
      </c>
      <c r="C1300" s="310">
        <f>SUBTOTAL(9,C1301:C1305)</f>
        <v>0</v>
      </c>
      <c r="D1300" s="310"/>
      <c r="E1300" s="311" t="str">
        <f>IF(C1300&lt;&gt;0,D1300/C1300-1,"")</f>
        <v/>
      </c>
      <c r="F1300" s="274" t="str">
        <f t="shared" si="99"/>
        <v>否</v>
      </c>
      <c r="G1300" s="148" t="str">
        <f t="shared" si="100"/>
        <v>款</v>
      </c>
    </row>
    <row r="1301" ht="37" customHeight="1" spans="1:7">
      <c r="A1301" s="436" t="s">
        <v>2337</v>
      </c>
      <c r="B1301" s="305" t="s">
        <v>139</v>
      </c>
      <c r="C1301" s="307"/>
      <c r="D1301" s="307"/>
      <c r="E1301" s="311" t="str">
        <f>IF(C1301&lt;&gt;0,D1301/C1301-1,"")</f>
        <v/>
      </c>
      <c r="F1301" s="274" t="str">
        <f t="shared" si="99"/>
        <v>否</v>
      </c>
      <c r="G1301" s="148" t="str">
        <f t="shared" si="100"/>
        <v>项</v>
      </c>
    </row>
    <row r="1302" ht="36" hidden="1" customHeight="1" spans="1:7">
      <c r="A1302" s="436" t="s">
        <v>2338</v>
      </c>
      <c r="B1302" s="305" t="s">
        <v>141</v>
      </c>
      <c r="C1302" s="307">
        <v>0</v>
      </c>
      <c r="D1302" s="307">
        <v>0</v>
      </c>
      <c r="E1302" s="308" t="str">
        <f>IF(C1302&gt;0,D1302/C1302-1,IF(C1302&lt;0,-(D1302/C1302-1),""))</f>
        <v/>
      </c>
      <c r="F1302" s="274" t="str">
        <f t="shared" si="99"/>
        <v>否</v>
      </c>
      <c r="G1302" s="148" t="str">
        <f t="shared" si="100"/>
        <v>项</v>
      </c>
    </row>
    <row r="1303" ht="36" hidden="1" customHeight="1" spans="1:7">
      <c r="A1303" s="436" t="s">
        <v>2339</v>
      </c>
      <c r="B1303" s="305" t="s">
        <v>143</v>
      </c>
      <c r="C1303" s="307">
        <v>0</v>
      </c>
      <c r="D1303" s="307">
        <v>0</v>
      </c>
      <c r="E1303" s="308" t="str">
        <f>IF(C1303&gt;0,D1303/C1303-1,IF(C1303&lt;0,-(D1303/C1303-1),""))</f>
        <v/>
      </c>
      <c r="F1303" s="274" t="str">
        <f t="shared" si="99"/>
        <v>否</v>
      </c>
      <c r="G1303" s="148" t="str">
        <f t="shared" si="100"/>
        <v>项</v>
      </c>
    </row>
    <row r="1304" ht="37" customHeight="1" spans="1:7">
      <c r="A1304" s="436" t="s">
        <v>2340</v>
      </c>
      <c r="B1304" s="305" t="s">
        <v>2341</v>
      </c>
      <c r="C1304" s="307"/>
      <c r="D1304" s="307"/>
      <c r="E1304" s="311" t="str">
        <f>IF(C1304&lt;&gt;0,D1304/C1304-1,"")</f>
        <v/>
      </c>
      <c r="F1304" s="274" t="str">
        <f t="shared" si="99"/>
        <v>否</v>
      </c>
      <c r="G1304" s="148" t="str">
        <f t="shared" si="100"/>
        <v>项</v>
      </c>
    </row>
    <row r="1305" ht="37" customHeight="1" spans="1:7">
      <c r="A1305" s="436" t="s">
        <v>2342</v>
      </c>
      <c r="B1305" s="305" t="s">
        <v>2343</v>
      </c>
      <c r="C1305" s="307"/>
      <c r="D1305" s="307"/>
      <c r="E1305" s="311" t="str">
        <f>IF(C1305&lt;&gt;0,D1305/C1305-1,"")</f>
        <v/>
      </c>
      <c r="F1305" s="274" t="str">
        <f t="shared" si="99"/>
        <v>否</v>
      </c>
      <c r="G1305" s="148" t="str">
        <f t="shared" si="100"/>
        <v>项</v>
      </c>
    </row>
    <row r="1306" ht="37" customHeight="1" spans="1:7">
      <c r="A1306" s="435" t="s">
        <v>2344</v>
      </c>
      <c r="B1306" s="301" t="s">
        <v>2345</v>
      </c>
      <c r="C1306" s="310"/>
      <c r="D1306" s="310"/>
      <c r="E1306" s="311" t="str">
        <f>IF(C1306&lt;&gt;0,D1306/C1306-1,"")</f>
        <v/>
      </c>
      <c r="F1306" s="274" t="str">
        <f t="shared" si="99"/>
        <v>否</v>
      </c>
      <c r="G1306" s="148" t="str">
        <f t="shared" si="100"/>
        <v>款</v>
      </c>
    </row>
    <row r="1307" ht="36" hidden="1" customHeight="1" spans="1:7">
      <c r="A1307" s="436" t="s">
        <v>2346</v>
      </c>
      <c r="B1307" s="305" t="s">
        <v>139</v>
      </c>
      <c r="C1307" s="307">
        <v>0</v>
      </c>
      <c r="D1307" s="307">
        <v>0</v>
      </c>
      <c r="E1307" s="308" t="str">
        <f>IF(C1307&gt;0,D1307/C1307-1,IF(C1307&lt;0,-(D1307/C1307-1),""))</f>
        <v/>
      </c>
      <c r="F1307" s="274" t="str">
        <f t="shared" si="99"/>
        <v>否</v>
      </c>
      <c r="G1307" s="148" t="str">
        <f t="shared" si="100"/>
        <v>项</v>
      </c>
    </row>
    <row r="1308" ht="36" hidden="1" customHeight="1" spans="1:7">
      <c r="A1308" s="436" t="s">
        <v>2347</v>
      </c>
      <c r="B1308" s="305" t="s">
        <v>141</v>
      </c>
      <c r="C1308" s="307">
        <v>0</v>
      </c>
      <c r="D1308" s="307">
        <v>0</v>
      </c>
      <c r="E1308" s="308" t="str">
        <f>IF(C1308&gt;0,D1308/C1308-1,IF(C1308&lt;0,-(D1308/C1308-1),""))</f>
        <v/>
      </c>
      <c r="F1308" s="274" t="str">
        <f t="shared" si="99"/>
        <v>否</v>
      </c>
      <c r="G1308" s="148" t="str">
        <f t="shared" si="100"/>
        <v>项</v>
      </c>
    </row>
    <row r="1309" ht="36" hidden="1" customHeight="1" spans="1:7">
      <c r="A1309" s="436" t="s">
        <v>2348</v>
      </c>
      <c r="B1309" s="305" t="s">
        <v>143</v>
      </c>
      <c r="C1309" s="307">
        <v>0</v>
      </c>
      <c r="D1309" s="307">
        <v>0</v>
      </c>
      <c r="E1309" s="308" t="str">
        <f>IF(C1309&gt;0,D1309/C1309-1,IF(C1309&lt;0,-(D1309/C1309-1),""))</f>
        <v/>
      </c>
      <c r="F1309" s="274" t="str">
        <f t="shared" si="99"/>
        <v>否</v>
      </c>
      <c r="G1309" s="148" t="str">
        <f t="shared" si="100"/>
        <v>项</v>
      </c>
    </row>
    <row r="1310" ht="37" customHeight="1" spans="1:7">
      <c r="A1310" s="436" t="s">
        <v>2349</v>
      </c>
      <c r="B1310" s="305" t="s">
        <v>2350</v>
      </c>
      <c r="C1310" s="307"/>
      <c r="D1310" s="307"/>
      <c r="E1310" s="311" t="str">
        <f>IF(C1310&lt;&gt;0,D1310/C1310-1,"")</f>
        <v/>
      </c>
      <c r="F1310" s="274" t="str">
        <f t="shared" si="99"/>
        <v>否</v>
      </c>
      <c r="G1310" s="148" t="str">
        <f t="shared" si="100"/>
        <v>项</v>
      </c>
    </row>
    <row r="1311" ht="37" customHeight="1" spans="1:7">
      <c r="A1311" s="436" t="s">
        <v>2351</v>
      </c>
      <c r="B1311" s="305" t="s">
        <v>2352</v>
      </c>
      <c r="C1311" s="307"/>
      <c r="D1311" s="307"/>
      <c r="E1311" s="311" t="str">
        <f>IF(C1311&lt;&gt;0,D1311/C1311-1,"")</f>
        <v/>
      </c>
      <c r="F1311" s="274" t="str">
        <f t="shared" si="99"/>
        <v>否</v>
      </c>
      <c r="G1311" s="148" t="str">
        <f t="shared" si="100"/>
        <v>项</v>
      </c>
    </row>
    <row r="1312" ht="37" customHeight="1" spans="1:7">
      <c r="A1312" s="436" t="s">
        <v>2353</v>
      </c>
      <c r="B1312" s="305" t="s">
        <v>157</v>
      </c>
      <c r="C1312" s="307"/>
      <c r="D1312" s="307"/>
      <c r="E1312" s="311" t="str">
        <f>IF(C1312&lt;&gt;0,D1312/C1312-1,"")</f>
        <v/>
      </c>
      <c r="F1312" s="274" t="str">
        <f t="shared" si="99"/>
        <v>否</v>
      </c>
      <c r="G1312" s="148" t="str">
        <f t="shared" si="100"/>
        <v>项</v>
      </c>
    </row>
    <row r="1313" ht="36" hidden="1" customHeight="1" spans="1:7">
      <c r="A1313" s="436" t="s">
        <v>2354</v>
      </c>
      <c r="B1313" s="305" t="s">
        <v>2355</v>
      </c>
      <c r="C1313" s="307">
        <v>0</v>
      </c>
      <c r="D1313" s="307">
        <v>0</v>
      </c>
      <c r="E1313" s="308" t="str">
        <f>IF(C1313&gt;0,D1313/C1313-1,IF(C1313&lt;0,-(D1313/C1313-1),""))</f>
        <v/>
      </c>
      <c r="F1313" s="274" t="str">
        <f t="shared" si="99"/>
        <v>否</v>
      </c>
      <c r="G1313" s="148" t="str">
        <f t="shared" si="100"/>
        <v>项</v>
      </c>
    </row>
    <row r="1314" ht="37" customHeight="1" spans="1:7">
      <c r="A1314" s="435" t="s">
        <v>2356</v>
      </c>
      <c r="B1314" s="301" t="s">
        <v>2357</v>
      </c>
      <c r="C1314" s="310">
        <f>SUBTOTAL(9,C1318:C1326)</f>
        <v>49</v>
      </c>
      <c r="D1314" s="310">
        <f>SUBTOTAL(9,D1318:D1326)</f>
        <v>64</v>
      </c>
      <c r="E1314" s="311">
        <f>IF(C1314&lt;&gt;0,D1314/C1314-1,"")</f>
        <v>0.306</v>
      </c>
      <c r="F1314" s="274" t="str">
        <f t="shared" si="99"/>
        <v>是</v>
      </c>
      <c r="G1314" s="148" t="str">
        <f t="shared" si="100"/>
        <v>款</v>
      </c>
    </row>
    <row r="1315" ht="36" hidden="1" customHeight="1" spans="1:7">
      <c r="A1315" s="436" t="s">
        <v>2358</v>
      </c>
      <c r="B1315" s="305" t="s">
        <v>139</v>
      </c>
      <c r="C1315" s="307">
        <v>0</v>
      </c>
      <c r="D1315" s="307">
        <v>0</v>
      </c>
      <c r="E1315" s="308" t="str">
        <f>IF(C1315&gt;0,D1315/C1315-1,IF(C1315&lt;0,-(D1315/C1315-1),""))</f>
        <v/>
      </c>
      <c r="F1315" s="274" t="str">
        <f t="shared" si="99"/>
        <v>否</v>
      </c>
      <c r="G1315" s="148" t="str">
        <f t="shared" si="100"/>
        <v>项</v>
      </c>
    </row>
    <row r="1316" ht="36" hidden="1" customHeight="1" spans="1:7">
      <c r="A1316" s="436" t="s">
        <v>2359</v>
      </c>
      <c r="B1316" s="305" t="s">
        <v>141</v>
      </c>
      <c r="C1316" s="307">
        <v>0</v>
      </c>
      <c r="D1316" s="307">
        <v>0</v>
      </c>
      <c r="E1316" s="308" t="str">
        <f>IF(C1316&gt;0,D1316/C1316-1,IF(C1316&lt;0,-(D1316/C1316-1),""))</f>
        <v/>
      </c>
      <c r="F1316" s="274" t="str">
        <f t="shared" si="99"/>
        <v>否</v>
      </c>
      <c r="G1316" s="148" t="str">
        <f t="shared" si="100"/>
        <v>项</v>
      </c>
    </row>
    <row r="1317" ht="36" hidden="1" customHeight="1" spans="1:7">
      <c r="A1317" s="436" t="s">
        <v>2360</v>
      </c>
      <c r="B1317" s="305" t="s">
        <v>143</v>
      </c>
      <c r="C1317" s="307">
        <v>0</v>
      </c>
      <c r="D1317" s="307">
        <v>0</v>
      </c>
      <c r="E1317" s="308" t="str">
        <f>IF(C1317&gt;0,D1317/C1317-1,IF(C1317&lt;0,-(D1317/C1317-1),""))</f>
        <v/>
      </c>
      <c r="F1317" s="274" t="str">
        <f t="shared" si="99"/>
        <v>否</v>
      </c>
      <c r="G1317" s="148" t="str">
        <f t="shared" si="100"/>
        <v>项</v>
      </c>
    </row>
    <row r="1318" ht="37" customHeight="1" spans="1:7">
      <c r="A1318" s="436" t="s">
        <v>2361</v>
      </c>
      <c r="B1318" s="305" t="s">
        <v>2362</v>
      </c>
      <c r="C1318" s="307"/>
      <c r="D1318" s="307"/>
      <c r="E1318" s="311" t="str">
        <f>IF(C1318&lt;&gt;0,D1318/C1318-1,"")</f>
        <v/>
      </c>
      <c r="F1318" s="274" t="str">
        <f t="shared" si="99"/>
        <v>否</v>
      </c>
      <c r="G1318" s="148" t="str">
        <f t="shared" si="100"/>
        <v>项</v>
      </c>
    </row>
    <row r="1319" ht="37" customHeight="1" spans="1:7">
      <c r="A1319" s="436" t="s">
        <v>2363</v>
      </c>
      <c r="B1319" s="305" t="s">
        <v>2364</v>
      </c>
      <c r="C1319" s="307"/>
      <c r="D1319" s="307"/>
      <c r="E1319" s="311" t="str">
        <f>IF(C1319&lt;&gt;0,D1319/C1319-1,"")</f>
        <v/>
      </c>
      <c r="F1319" s="274" t="str">
        <f t="shared" si="99"/>
        <v>否</v>
      </c>
      <c r="G1319" s="148" t="str">
        <f t="shared" si="100"/>
        <v>项</v>
      </c>
    </row>
    <row r="1320" ht="37" customHeight="1" spans="1:7">
      <c r="A1320" s="436" t="s">
        <v>2365</v>
      </c>
      <c r="B1320" s="305" t="s">
        <v>2366</v>
      </c>
      <c r="C1320" s="307"/>
      <c r="D1320" s="307"/>
      <c r="E1320" s="311" t="str">
        <f>IF(C1320&lt;&gt;0,D1320/C1320-1,"")</f>
        <v/>
      </c>
      <c r="F1320" s="274" t="str">
        <f t="shared" si="99"/>
        <v>否</v>
      </c>
      <c r="G1320" s="148" t="str">
        <f t="shared" si="100"/>
        <v>项</v>
      </c>
    </row>
    <row r="1321" ht="36" hidden="1" customHeight="1" spans="1:7">
      <c r="A1321" s="436" t="s">
        <v>2367</v>
      </c>
      <c r="B1321" s="305" t="s">
        <v>2368</v>
      </c>
      <c r="C1321" s="307">
        <v>0</v>
      </c>
      <c r="D1321" s="307">
        <v>0</v>
      </c>
      <c r="E1321" s="308" t="str">
        <f>IF(C1321&gt;0,D1321/C1321-1,IF(C1321&lt;0,-(D1321/C1321-1),""))</f>
        <v/>
      </c>
      <c r="F1321" s="274" t="str">
        <f t="shared" si="99"/>
        <v>否</v>
      </c>
      <c r="G1321" s="148" t="str">
        <f t="shared" si="100"/>
        <v>项</v>
      </c>
    </row>
    <row r="1322" ht="36" hidden="1" customHeight="1" spans="1:7">
      <c r="A1322" s="436" t="s">
        <v>2369</v>
      </c>
      <c r="B1322" s="305" t="s">
        <v>2370</v>
      </c>
      <c r="C1322" s="307">
        <v>0</v>
      </c>
      <c r="D1322" s="307">
        <v>0</v>
      </c>
      <c r="E1322" s="308" t="str">
        <f>IF(C1322&gt;0,D1322/C1322-1,IF(C1322&lt;0,-(D1322/C1322-1),""))</f>
        <v/>
      </c>
      <c r="F1322" s="274" t="str">
        <f t="shared" si="99"/>
        <v>否</v>
      </c>
      <c r="G1322" s="148" t="str">
        <f t="shared" si="100"/>
        <v>项</v>
      </c>
    </row>
    <row r="1323" ht="36" hidden="1" customHeight="1" spans="1:7">
      <c r="A1323" s="436" t="s">
        <v>2371</v>
      </c>
      <c r="B1323" s="305" t="s">
        <v>2372</v>
      </c>
      <c r="C1323" s="307">
        <v>0</v>
      </c>
      <c r="D1323" s="307">
        <v>0</v>
      </c>
      <c r="E1323" s="308" t="str">
        <f>IF(C1323&gt;0,D1323/C1323-1,IF(C1323&lt;0,-(D1323/C1323-1),""))</f>
        <v/>
      </c>
      <c r="F1323" s="274" t="str">
        <f t="shared" si="99"/>
        <v>否</v>
      </c>
      <c r="G1323" s="148" t="str">
        <f t="shared" si="100"/>
        <v>项</v>
      </c>
    </row>
    <row r="1324" ht="36" hidden="1" customHeight="1" spans="1:7">
      <c r="A1324" s="436" t="s">
        <v>2373</v>
      </c>
      <c r="B1324" s="305" t="s">
        <v>2374</v>
      </c>
      <c r="C1324" s="307">
        <v>0</v>
      </c>
      <c r="D1324" s="307">
        <v>0</v>
      </c>
      <c r="E1324" s="308" t="str">
        <f>IF(C1324&gt;0,D1324/C1324-1,IF(C1324&lt;0,-(D1324/C1324-1),""))</f>
        <v/>
      </c>
      <c r="F1324" s="274" t="str">
        <f t="shared" si="99"/>
        <v>否</v>
      </c>
      <c r="G1324" s="148" t="str">
        <f t="shared" si="100"/>
        <v>项</v>
      </c>
    </row>
    <row r="1325" ht="37" customHeight="1" spans="1:7">
      <c r="A1325" s="436" t="s">
        <v>2375</v>
      </c>
      <c r="B1325" s="305" t="s">
        <v>2376</v>
      </c>
      <c r="C1325" s="307">
        <v>49</v>
      </c>
      <c r="D1325" s="307">
        <v>64</v>
      </c>
      <c r="E1325" s="311">
        <f>IF(C1325&lt;&gt;0,D1325/C1325-1,"")</f>
        <v>0.306</v>
      </c>
      <c r="F1325" s="274" t="str">
        <f t="shared" si="99"/>
        <v>是</v>
      </c>
      <c r="G1325" s="148" t="str">
        <f t="shared" si="100"/>
        <v>项</v>
      </c>
    </row>
    <row r="1326" ht="37" customHeight="1" spans="1:7">
      <c r="A1326" s="436" t="s">
        <v>2377</v>
      </c>
      <c r="B1326" s="305" t="s">
        <v>2378</v>
      </c>
      <c r="C1326" s="307"/>
      <c r="D1326" s="307"/>
      <c r="E1326" s="311" t="str">
        <f>IF(C1326&lt;&gt;0,D1326/C1326-1,"")</f>
        <v/>
      </c>
      <c r="F1326" s="274" t="str">
        <f t="shared" si="99"/>
        <v>否</v>
      </c>
      <c r="G1326" s="148" t="str">
        <f t="shared" si="100"/>
        <v>项</v>
      </c>
    </row>
    <row r="1327" ht="37" customHeight="1" spans="1:7">
      <c r="A1327" s="435" t="s">
        <v>2379</v>
      </c>
      <c r="B1327" s="301" t="s">
        <v>2380</v>
      </c>
      <c r="C1327" s="310">
        <f>SUBTOTAL(9,C1328:C1330)</f>
        <v>8</v>
      </c>
      <c r="D1327" s="310"/>
      <c r="E1327" s="311">
        <f>IF(C1327&lt;&gt;0,D1327/C1327-1,"")</f>
        <v>-1</v>
      </c>
      <c r="F1327" s="274" t="str">
        <f t="shared" si="99"/>
        <v>是</v>
      </c>
      <c r="G1327" s="148" t="str">
        <f t="shared" si="100"/>
        <v>款</v>
      </c>
    </row>
    <row r="1328" ht="37" customHeight="1" spans="1:7">
      <c r="A1328" s="436" t="s">
        <v>2381</v>
      </c>
      <c r="B1328" s="305" t="s">
        <v>2382</v>
      </c>
      <c r="C1328" s="307">
        <v>8</v>
      </c>
      <c r="D1328" s="307"/>
      <c r="E1328" s="311">
        <f>IF(C1328&lt;&gt;0,D1328/C1328-1,"")</f>
        <v>-1</v>
      </c>
      <c r="F1328" s="274" t="str">
        <f t="shared" si="99"/>
        <v>是</v>
      </c>
      <c r="G1328" s="148" t="str">
        <f t="shared" si="100"/>
        <v>项</v>
      </c>
    </row>
    <row r="1329" ht="36" hidden="1" customHeight="1" spans="1:7">
      <c r="A1329" s="436" t="s">
        <v>2383</v>
      </c>
      <c r="B1329" s="305" t="s">
        <v>2384</v>
      </c>
      <c r="C1329" s="307">
        <v>0</v>
      </c>
      <c r="D1329" s="307">
        <v>0</v>
      </c>
      <c r="E1329" s="308" t="str">
        <f>IF(C1329&gt;0,D1329/C1329-1,IF(C1329&lt;0,-(D1329/C1329-1),""))</f>
        <v/>
      </c>
      <c r="F1329" s="274" t="str">
        <f t="shared" si="99"/>
        <v>否</v>
      </c>
      <c r="G1329" s="148" t="str">
        <f t="shared" si="100"/>
        <v>项</v>
      </c>
    </row>
    <row r="1330" ht="37" customHeight="1" spans="1:7">
      <c r="A1330" s="436" t="s">
        <v>2385</v>
      </c>
      <c r="B1330" s="305" t="s">
        <v>2386</v>
      </c>
      <c r="C1330" s="307"/>
      <c r="D1330" s="307"/>
      <c r="E1330" s="311" t="str">
        <f>IF(C1330&lt;&gt;0,D1330/C1330-1,"")</f>
        <v/>
      </c>
      <c r="F1330" s="274" t="str">
        <f t="shared" si="99"/>
        <v>否</v>
      </c>
      <c r="G1330" s="148" t="str">
        <f t="shared" si="100"/>
        <v>项</v>
      </c>
    </row>
    <row r="1331" ht="22" customHeight="1" spans="1:7">
      <c r="A1331" s="435" t="s">
        <v>2387</v>
      </c>
      <c r="B1331" s="301" t="s">
        <v>2388</v>
      </c>
      <c r="C1331" s="310">
        <f>SUM(C1332:C1336)</f>
        <v>116</v>
      </c>
      <c r="D1331" s="310">
        <f>SUM(D1332:D1336)</f>
        <v>116</v>
      </c>
      <c r="E1331" s="311">
        <f>IF(C1331&lt;&gt;0,D1331/C1331-1,"")</f>
        <v>0</v>
      </c>
      <c r="F1331" s="274" t="str">
        <f t="shared" si="99"/>
        <v>是</v>
      </c>
      <c r="G1331" s="148" t="str">
        <f t="shared" si="100"/>
        <v>款</v>
      </c>
    </row>
    <row r="1332" ht="24" customHeight="1" spans="1:7">
      <c r="A1332" s="436" t="s">
        <v>2389</v>
      </c>
      <c r="B1332" s="305" t="s">
        <v>2390</v>
      </c>
      <c r="C1332" s="307">
        <v>0</v>
      </c>
      <c r="D1332" s="307">
        <v>0</v>
      </c>
      <c r="E1332" s="311" t="str">
        <f>IF(C1332&lt;&gt;0,D1332/C1332-1,"")</f>
        <v/>
      </c>
      <c r="F1332" s="274" t="str">
        <f t="shared" si="99"/>
        <v>否</v>
      </c>
      <c r="G1332" s="148" t="str">
        <f t="shared" si="100"/>
        <v>项</v>
      </c>
    </row>
    <row r="1333" ht="28" customHeight="1" spans="1:7">
      <c r="A1333" s="436" t="s">
        <v>2391</v>
      </c>
      <c r="B1333" s="305" t="s">
        <v>2392</v>
      </c>
      <c r="C1333" s="307">
        <v>116</v>
      </c>
      <c r="D1333" s="307">
        <v>0</v>
      </c>
      <c r="E1333" s="311">
        <f>IF(C1333&lt;&gt;0,D1333/C1333-1,"")</f>
        <v>-1</v>
      </c>
      <c r="F1333" s="274" t="str">
        <f t="shared" si="99"/>
        <v>是</v>
      </c>
      <c r="G1333" s="148" t="str">
        <f t="shared" si="100"/>
        <v>项</v>
      </c>
    </row>
    <row r="1334" ht="18" customHeight="1" spans="1:7">
      <c r="A1334" s="436" t="s">
        <v>2393</v>
      </c>
      <c r="B1334" s="305" t="s">
        <v>2394</v>
      </c>
      <c r="C1334" s="307">
        <v>0</v>
      </c>
      <c r="D1334" s="307">
        <v>116</v>
      </c>
      <c r="E1334" s="308" t="str">
        <f>IF(C1334&gt;0,D1334/C1334-1,IF(C1334&lt;0,-(D1334/C1334-1),""))</f>
        <v/>
      </c>
      <c r="F1334" s="274" t="str">
        <f t="shared" si="99"/>
        <v>是</v>
      </c>
      <c r="G1334" s="148" t="str">
        <f t="shared" si="100"/>
        <v>项</v>
      </c>
    </row>
    <row r="1335" ht="19" customHeight="1" spans="1:7">
      <c r="A1335" s="436" t="s">
        <v>2395</v>
      </c>
      <c r="B1335" s="305" t="s">
        <v>2396</v>
      </c>
      <c r="C1335" s="307">
        <v>0</v>
      </c>
      <c r="D1335" s="307">
        <v>0</v>
      </c>
      <c r="E1335" s="308" t="str">
        <f>IF(C1335&gt;0,D1335/C1335-1,IF(C1335&lt;0,-(D1335/C1335-1),""))</f>
        <v/>
      </c>
      <c r="F1335" s="274" t="str">
        <f t="shared" si="99"/>
        <v>否</v>
      </c>
      <c r="G1335" s="148" t="str">
        <f t="shared" si="100"/>
        <v>项</v>
      </c>
    </row>
    <row r="1336" ht="17" customHeight="1" spans="1:7">
      <c r="A1336" s="436" t="s">
        <v>2397</v>
      </c>
      <c r="B1336" s="305" t="s">
        <v>2398</v>
      </c>
      <c r="C1336" s="307">
        <v>0</v>
      </c>
      <c r="D1336" s="307">
        <v>0</v>
      </c>
      <c r="E1336" s="308" t="str">
        <f>IF(C1336&gt;0,D1336/C1336-1,IF(C1336&lt;0,-(D1336/C1336-1),""))</f>
        <v/>
      </c>
      <c r="F1336" s="274" t="str">
        <f t="shared" si="99"/>
        <v>否</v>
      </c>
      <c r="G1336" s="148" t="str">
        <f t="shared" si="100"/>
        <v>项</v>
      </c>
    </row>
    <row r="1337" ht="14" customHeight="1" spans="1:7">
      <c r="A1337" s="435" t="s">
        <v>2399</v>
      </c>
      <c r="B1337" s="301" t="s">
        <v>2400</v>
      </c>
      <c r="C1337" s="310">
        <f>C1338</f>
        <v>0</v>
      </c>
      <c r="D1337" s="310">
        <f>D1338</f>
        <v>0</v>
      </c>
      <c r="E1337" s="311" t="str">
        <f t="shared" ref="E1337:E1345" si="101">IF(C1337&lt;&gt;0,D1337/C1337-1,"")</f>
        <v/>
      </c>
      <c r="F1337" s="274" t="str">
        <f t="shared" si="99"/>
        <v>否</v>
      </c>
      <c r="G1337" s="148" t="str">
        <f t="shared" si="100"/>
        <v>款</v>
      </c>
    </row>
    <row r="1338" ht="20" customHeight="1" spans="1:7">
      <c r="A1338" s="305" t="s">
        <v>2401</v>
      </c>
      <c r="B1338" s="305" t="s">
        <v>2402</v>
      </c>
      <c r="C1338" s="307">
        <v>0</v>
      </c>
      <c r="D1338" s="307">
        <v>0</v>
      </c>
      <c r="E1338" s="311" t="str">
        <f t="shared" si="101"/>
        <v/>
      </c>
      <c r="F1338" s="274" t="str">
        <f t="shared" si="99"/>
        <v>否</v>
      </c>
      <c r="G1338" s="148" t="str">
        <f t="shared" si="100"/>
        <v>项</v>
      </c>
    </row>
    <row r="1339" ht="37" customHeight="1" spans="1:7">
      <c r="A1339" s="301" t="s">
        <v>2403</v>
      </c>
      <c r="B1339" s="440" t="s">
        <v>519</v>
      </c>
      <c r="C1339" s="441"/>
      <c r="D1339" s="441"/>
      <c r="E1339" s="311" t="str">
        <f t="shared" si="101"/>
        <v/>
      </c>
      <c r="F1339" s="274" t="str">
        <f t="shared" si="99"/>
        <v>否</v>
      </c>
      <c r="G1339" s="148" t="str">
        <f t="shared" si="100"/>
        <v>项</v>
      </c>
    </row>
    <row r="1340" ht="37" customHeight="1" spans="1:7">
      <c r="A1340" s="435" t="s">
        <v>111</v>
      </c>
      <c r="B1340" s="301" t="s">
        <v>112</v>
      </c>
      <c r="C1340" s="310">
        <v>4100</v>
      </c>
      <c r="D1340" s="310">
        <v>4410</v>
      </c>
      <c r="E1340" s="311">
        <f t="shared" si="101"/>
        <v>0.076</v>
      </c>
      <c r="F1340" s="274" t="str">
        <f t="shared" si="99"/>
        <v>是</v>
      </c>
      <c r="G1340" s="148" t="str">
        <f t="shared" si="100"/>
        <v>类</v>
      </c>
    </row>
    <row r="1341" ht="37" customHeight="1" spans="1:7">
      <c r="A1341" s="435" t="s">
        <v>113</v>
      </c>
      <c r="B1341" s="301" t="s">
        <v>114</v>
      </c>
      <c r="C1341" s="310">
        <f>C1342</f>
        <v>4009</v>
      </c>
      <c r="D1341" s="310">
        <f>D1342</f>
        <v>3820</v>
      </c>
      <c r="E1341" s="311">
        <f t="shared" si="101"/>
        <v>-0.047</v>
      </c>
      <c r="F1341" s="274" t="str">
        <f t="shared" si="99"/>
        <v>是</v>
      </c>
      <c r="G1341" s="148" t="str">
        <f t="shared" si="100"/>
        <v>类</v>
      </c>
    </row>
    <row r="1342" ht="37" customHeight="1" spans="1:7">
      <c r="A1342" s="435" t="s">
        <v>2404</v>
      </c>
      <c r="B1342" s="301" t="s">
        <v>2405</v>
      </c>
      <c r="C1342" s="310">
        <f>SUBTOTAL(9,C1343:C1345)</f>
        <v>4009</v>
      </c>
      <c r="D1342" s="310">
        <f>SUBTOTAL(9,D1343:D1345)</f>
        <v>3820</v>
      </c>
      <c r="E1342" s="311">
        <f t="shared" si="101"/>
        <v>-0.047</v>
      </c>
      <c r="F1342" s="274" t="str">
        <f t="shared" si="99"/>
        <v>是</v>
      </c>
      <c r="G1342" s="148" t="str">
        <f t="shared" si="100"/>
        <v>款</v>
      </c>
    </row>
    <row r="1343" ht="37" customHeight="1" spans="1:7">
      <c r="A1343" s="436" t="s">
        <v>2406</v>
      </c>
      <c r="B1343" s="305" t="s">
        <v>2407</v>
      </c>
      <c r="C1343" s="307">
        <v>4009</v>
      </c>
      <c r="D1343" s="307">
        <v>3820</v>
      </c>
      <c r="E1343" s="311">
        <f t="shared" si="101"/>
        <v>-0.047</v>
      </c>
      <c r="F1343" s="274" t="str">
        <f t="shared" si="99"/>
        <v>是</v>
      </c>
      <c r="G1343" s="148" t="str">
        <f t="shared" si="100"/>
        <v>项</v>
      </c>
    </row>
    <row r="1344" ht="37" customHeight="1" spans="1:7">
      <c r="A1344" s="436" t="s">
        <v>2408</v>
      </c>
      <c r="B1344" s="305" t="s">
        <v>2409</v>
      </c>
      <c r="C1344" s="307"/>
      <c r="D1344" s="307"/>
      <c r="E1344" s="311" t="str">
        <f t="shared" si="101"/>
        <v/>
      </c>
      <c r="F1344" s="274" t="str">
        <f t="shared" si="99"/>
        <v>否</v>
      </c>
      <c r="G1344" s="148" t="str">
        <f t="shared" si="100"/>
        <v>项</v>
      </c>
    </row>
    <row r="1345" ht="37" customHeight="1" spans="1:7">
      <c r="A1345" s="436" t="s">
        <v>2410</v>
      </c>
      <c r="B1345" s="305" t="s">
        <v>2411</v>
      </c>
      <c r="C1345" s="307"/>
      <c r="D1345" s="307"/>
      <c r="E1345" s="311" t="str">
        <f t="shared" si="101"/>
        <v/>
      </c>
      <c r="F1345" s="274" t="str">
        <f t="shared" si="99"/>
        <v>否</v>
      </c>
      <c r="G1345" s="148" t="str">
        <f t="shared" si="100"/>
        <v>项</v>
      </c>
    </row>
    <row r="1346" ht="36" hidden="1" customHeight="1" spans="1:7">
      <c r="A1346" s="436">
        <v>2320399</v>
      </c>
      <c r="B1346" s="305" t="s">
        <v>2412</v>
      </c>
      <c r="C1346" s="307">
        <v>0</v>
      </c>
      <c r="D1346" s="307">
        <v>0</v>
      </c>
      <c r="E1346" s="308" t="str">
        <f>IF(C1346&gt;0,D1346/C1346-1,IF(C1346&lt;0,-(D1346/C1346-1),""))</f>
        <v/>
      </c>
      <c r="F1346" s="274" t="str">
        <f t="shared" si="99"/>
        <v>否</v>
      </c>
      <c r="G1346" s="148" t="str">
        <f t="shared" si="100"/>
        <v>项</v>
      </c>
    </row>
    <row r="1347" ht="37" customHeight="1" spans="1:7">
      <c r="A1347" s="435" t="s">
        <v>2413</v>
      </c>
      <c r="B1347" s="440" t="s">
        <v>519</v>
      </c>
      <c r="C1347" s="310"/>
      <c r="D1347" s="310"/>
      <c r="E1347" s="311" t="str">
        <f t="shared" ref="E1347:E1352" si="102">IF(C1347&lt;&gt;0,D1347/C1347-1,"")</f>
        <v/>
      </c>
      <c r="F1347" s="274" t="str">
        <f t="shared" si="99"/>
        <v>否</v>
      </c>
      <c r="G1347" s="148" t="str">
        <f t="shared" si="100"/>
        <v>项</v>
      </c>
    </row>
    <row r="1348" ht="37" customHeight="1" spans="1:7">
      <c r="A1348" s="435" t="s">
        <v>115</v>
      </c>
      <c r="B1348" s="301" t="s">
        <v>116</v>
      </c>
      <c r="C1348" s="310">
        <f>SUBTOTAL(9,C1349)</f>
        <v>16</v>
      </c>
      <c r="D1348" s="310">
        <f>SUBTOTAL(9,D1349)</f>
        <v>9</v>
      </c>
      <c r="E1348" s="311">
        <f t="shared" si="102"/>
        <v>-0.438</v>
      </c>
      <c r="F1348" s="274" t="str">
        <f t="shared" ref="F1348:F1355" si="103">IF(LEN(A1348)=3,"是",IF(B1348&lt;&gt;"",IF(SUM(C1348:D1348)&lt;&gt;0,"是","否"),"是"))</f>
        <v>是</v>
      </c>
      <c r="G1348" s="148" t="str">
        <f t="shared" ref="G1348:G1355" si="104">IF(LEN(A1348)=3,"类",IF(LEN(A1348)=5,"款","项"))</f>
        <v>类</v>
      </c>
    </row>
    <row r="1349" ht="37" customHeight="1" spans="1:7">
      <c r="A1349" s="435" t="s">
        <v>2414</v>
      </c>
      <c r="B1349" s="301" t="s">
        <v>2415</v>
      </c>
      <c r="C1349" s="310">
        <v>16</v>
      </c>
      <c r="D1349" s="310">
        <v>9</v>
      </c>
      <c r="E1349" s="311">
        <f t="shared" si="102"/>
        <v>-0.438</v>
      </c>
      <c r="F1349" s="274" t="str">
        <f t="shared" si="103"/>
        <v>是</v>
      </c>
      <c r="G1349" s="148" t="str">
        <f t="shared" si="104"/>
        <v>款</v>
      </c>
    </row>
    <row r="1350" ht="37" customHeight="1" spans="1:7">
      <c r="A1350" s="435" t="s">
        <v>117</v>
      </c>
      <c r="B1350" s="301" t="s">
        <v>118</v>
      </c>
      <c r="C1350" s="310">
        <f>SUBTOTAL(9,C1351:C1352)</f>
        <v>34110</v>
      </c>
      <c r="D1350" s="310">
        <f>SUBTOTAL(9,D1351:D1352)</f>
        <v>51357</v>
      </c>
      <c r="E1350" s="311">
        <f t="shared" si="102"/>
        <v>0.506</v>
      </c>
      <c r="F1350" s="274" t="str">
        <f t="shared" si="103"/>
        <v>是</v>
      </c>
      <c r="G1350" s="148" t="str">
        <f t="shared" si="104"/>
        <v>类</v>
      </c>
    </row>
    <row r="1351" ht="37" customHeight="1" spans="1:7">
      <c r="A1351" s="435" t="s">
        <v>2416</v>
      </c>
      <c r="B1351" s="301" t="s">
        <v>2417</v>
      </c>
      <c r="C1351" s="310">
        <v>8910</v>
      </c>
      <c r="D1351" s="310">
        <v>5500</v>
      </c>
      <c r="E1351" s="311">
        <f t="shared" si="102"/>
        <v>-0.383</v>
      </c>
      <c r="F1351" s="274" t="str">
        <f t="shared" si="103"/>
        <v>是</v>
      </c>
      <c r="G1351" s="148" t="str">
        <f t="shared" si="104"/>
        <v>款</v>
      </c>
    </row>
    <row r="1352" ht="37" customHeight="1" spans="1:7">
      <c r="A1352" s="435" t="s">
        <v>2418</v>
      </c>
      <c r="B1352" s="301" t="s">
        <v>2083</v>
      </c>
      <c r="C1352" s="310">
        <v>25200</v>
      </c>
      <c r="D1352" s="310">
        <v>45857</v>
      </c>
      <c r="E1352" s="311">
        <f t="shared" si="102"/>
        <v>0.82</v>
      </c>
      <c r="F1352" s="274" t="str">
        <f t="shared" si="103"/>
        <v>是</v>
      </c>
      <c r="G1352" s="148" t="str">
        <f t="shared" si="104"/>
        <v>款</v>
      </c>
    </row>
    <row r="1353" ht="36" hidden="1" customHeight="1" spans="1:7">
      <c r="A1353" s="439" t="s">
        <v>2419</v>
      </c>
      <c r="B1353" s="440" t="s">
        <v>519</v>
      </c>
      <c r="C1353" s="453">
        <v>0</v>
      </c>
      <c r="D1353" s="453">
        <v>0</v>
      </c>
      <c r="E1353" s="311" t="str">
        <f>IF(C1353&gt;0,D1353/C1353-1,IF(C1353&lt;0,-(D1353/C1353-1),""))</f>
        <v/>
      </c>
      <c r="F1353" s="274" t="str">
        <f t="shared" si="103"/>
        <v>否</v>
      </c>
      <c r="G1353" s="148" t="str">
        <f t="shared" si="104"/>
        <v>项</v>
      </c>
    </row>
    <row r="1354" ht="36" customHeight="1" spans="1:6">
      <c r="A1354" s="454"/>
      <c r="B1354" s="440"/>
      <c r="C1354" s="453"/>
      <c r="D1354" s="453"/>
      <c r="E1354" s="311" t="str">
        <f>IF(C1354&lt;&gt;0,D1354/C1354-1,"")</f>
        <v/>
      </c>
      <c r="F1354" s="274" t="str">
        <f t="shared" si="103"/>
        <v>是</v>
      </c>
    </row>
    <row r="1355" ht="36" customHeight="1" spans="1:6">
      <c r="A1355" s="455"/>
      <c r="B1355" s="456" t="s">
        <v>2420</v>
      </c>
      <c r="C1355" s="302">
        <f>C4+C250+C253+C273+C367+C423+C480+C540+C669+C743+C823+C847+C960+C1025+C1096+C1117+C1145+C1155+C1201+C1222+C1281+C1340+C1341+C1348+C1350</f>
        <v>408210</v>
      </c>
      <c r="D1355" s="302">
        <f>D4+D250+D253+D273+D367+D423+D480+D540+D669+D743+D823+D847+D960+D1025+D1096+D1117+D1145+D1155+D1201+D1222+D1281+D1340+D1341+D1348+D1350</f>
        <v>436431</v>
      </c>
      <c r="E1355" s="311">
        <f>IF(C1355&lt;&gt;0,D1355/C1355-1,"")</f>
        <v>0.069</v>
      </c>
      <c r="F1355" s="274" t="str">
        <f t="shared" si="103"/>
        <v>是</v>
      </c>
    </row>
    <row r="1356" spans="3:3">
      <c r="C1356" s="376"/>
    </row>
    <row r="1357" spans="3:3">
      <c r="C1357" s="401"/>
    </row>
    <row r="1358" spans="3:3">
      <c r="C1358" s="376"/>
    </row>
    <row r="1359" spans="3:3">
      <c r="C1359" s="401"/>
    </row>
    <row r="1360" spans="3:3">
      <c r="C1360" s="376"/>
    </row>
    <row r="1361" spans="3:3">
      <c r="C1361" s="376"/>
    </row>
    <row r="1362" spans="3:3">
      <c r="C1362" s="401"/>
    </row>
    <row r="1363" spans="3:3">
      <c r="C1363" s="376"/>
    </row>
    <row r="1364" spans="3:3">
      <c r="C1364" s="376"/>
    </row>
    <row r="1365" spans="3:3">
      <c r="C1365" s="376"/>
    </row>
    <row r="1366" spans="3:3">
      <c r="C1366" s="376"/>
    </row>
    <row r="1367" spans="3:5">
      <c r="C1367" s="401"/>
      <c r="E1367" s="330">
        <f>IF(C1355&lt;&gt;0,IF((D1355/C1355-1)&lt;-30%,"",IF((D1355/C1355-1)&gt;150%,"",D1355/C1355-1)),"")</f>
        <v>0</v>
      </c>
    </row>
    <row r="1368" spans="3:3">
      <c r="C1368" s="376"/>
    </row>
  </sheetData>
  <autoFilter ref="A3:G1355">
    <filterColumn colId="5">
      <customFilters>
        <customFilter operator="equal" val="是"/>
      </customFilters>
    </filterColumn>
    <extLst/>
  </autoFilter>
  <mergeCells count="1">
    <mergeCell ref="B1:E1"/>
  </mergeCells>
  <conditionalFormatting sqref="F4">
    <cfRule type="cellIs" dxfId="2" priority="1439" stopIfTrue="1" operator="lessThan">
      <formula>0</formula>
    </cfRule>
  </conditionalFormatting>
  <conditionalFormatting sqref="F5">
    <cfRule type="cellIs" dxfId="2" priority="1351" stopIfTrue="1" operator="lessThan">
      <formula>0</formula>
    </cfRule>
  </conditionalFormatting>
  <conditionalFormatting sqref="F6">
    <cfRule type="cellIs" dxfId="2" priority="1350" stopIfTrue="1" operator="lessThan">
      <formula>0</formula>
    </cfRule>
  </conditionalFormatting>
  <conditionalFormatting sqref="F7">
    <cfRule type="cellIs" dxfId="2" priority="1349" stopIfTrue="1" operator="lessThan">
      <formula>0</formula>
    </cfRule>
  </conditionalFormatting>
  <conditionalFormatting sqref="F8">
    <cfRule type="cellIs" dxfId="2" priority="1348" stopIfTrue="1" operator="lessThan">
      <formula>0</formula>
    </cfRule>
  </conditionalFormatting>
  <conditionalFormatting sqref="F9">
    <cfRule type="cellIs" dxfId="2" priority="1347" stopIfTrue="1" operator="lessThan">
      <formula>0</formula>
    </cfRule>
  </conditionalFormatting>
  <conditionalFormatting sqref="F10">
    <cfRule type="cellIs" dxfId="2" priority="1346" stopIfTrue="1" operator="lessThan">
      <formula>0</formula>
    </cfRule>
  </conditionalFormatting>
  <conditionalFormatting sqref="F11">
    <cfRule type="cellIs" dxfId="2" priority="1345" stopIfTrue="1" operator="lessThan">
      <formula>0</formula>
    </cfRule>
  </conditionalFormatting>
  <conditionalFormatting sqref="F12">
    <cfRule type="cellIs" dxfId="2" priority="1344" stopIfTrue="1" operator="lessThan">
      <formula>0</formula>
    </cfRule>
  </conditionalFormatting>
  <conditionalFormatting sqref="F13">
    <cfRule type="cellIs" dxfId="2" priority="1343" stopIfTrue="1" operator="lessThan">
      <formula>0</formula>
    </cfRule>
  </conditionalFormatting>
  <conditionalFormatting sqref="F14">
    <cfRule type="cellIs" dxfId="2" priority="1342" stopIfTrue="1" operator="lessThan">
      <formula>0</formula>
    </cfRule>
  </conditionalFormatting>
  <conditionalFormatting sqref="F15">
    <cfRule type="cellIs" dxfId="2" priority="1341" stopIfTrue="1" operator="lessThan">
      <formula>0</formula>
    </cfRule>
  </conditionalFormatting>
  <conditionalFormatting sqref="F16">
    <cfRule type="cellIs" dxfId="2" priority="1340" stopIfTrue="1" operator="lessThan">
      <formula>0</formula>
    </cfRule>
  </conditionalFormatting>
  <conditionalFormatting sqref="F17">
    <cfRule type="cellIs" dxfId="2" priority="1339" stopIfTrue="1" operator="lessThan">
      <formula>0</formula>
    </cfRule>
  </conditionalFormatting>
  <conditionalFormatting sqref="F18">
    <cfRule type="cellIs" dxfId="2" priority="1338" stopIfTrue="1" operator="lessThan">
      <formula>0</formula>
    </cfRule>
  </conditionalFormatting>
  <conditionalFormatting sqref="F19">
    <cfRule type="cellIs" dxfId="2" priority="1337" stopIfTrue="1" operator="lessThan">
      <formula>0</formula>
    </cfRule>
  </conditionalFormatting>
  <conditionalFormatting sqref="F20">
    <cfRule type="cellIs" dxfId="2" priority="1336" stopIfTrue="1" operator="lessThan">
      <formula>0</formula>
    </cfRule>
  </conditionalFormatting>
  <conditionalFormatting sqref="F21">
    <cfRule type="cellIs" dxfId="2" priority="1335" stopIfTrue="1" operator="lessThan">
      <formula>0</formula>
    </cfRule>
  </conditionalFormatting>
  <conditionalFormatting sqref="F22">
    <cfRule type="cellIs" dxfId="2" priority="1334" stopIfTrue="1" operator="lessThan">
      <formula>0</formula>
    </cfRule>
  </conditionalFormatting>
  <conditionalFormatting sqref="F23">
    <cfRule type="cellIs" dxfId="2" priority="1333" stopIfTrue="1" operator="lessThan">
      <formula>0</formula>
    </cfRule>
  </conditionalFormatting>
  <conditionalFormatting sqref="F24">
    <cfRule type="cellIs" dxfId="2" priority="1332" stopIfTrue="1" operator="lessThan">
      <formula>0</formula>
    </cfRule>
  </conditionalFormatting>
  <conditionalFormatting sqref="F25">
    <cfRule type="cellIs" dxfId="2" priority="1331" stopIfTrue="1" operator="lessThan">
      <formula>0</formula>
    </cfRule>
  </conditionalFormatting>
  <conditionalFormatting sqref="F26">
    <cfRule type="cellIs" dxfId="2" priority="1330" stopIfTrue="1" operator="lessThan">
      <formula>0</formula>
    </cfRule>
  </conditionalFormatting>
  <conditionalFormatting sqref="F27">
    <cfRule type="cellIs" dxfId="2" priority="1329" stopIfTrue="1" operator="lessThan">
      <formula>0</formula>
    </cfRule>
  </conditionalFormatting>
  <conditionalFormatting sqref="F28">
    <cfRule type="cellIs" dxfId="2" priority="1328" stopIfTrue="1" operator="lessThan">
      <formula>0</formula>
    </cfRule>
  </conditionalFormatting>
  <conditionalFormatting sqref="F29">
    <cfRule type="cellIs" dxfId="2" priority="1327" stopIfTrue="1" operator="lessThan">
      <formula>0</formula>
    </cfRule>
  </conditionalFormatting>
  <conditionalFormatting sqref="F30">
    <cfRule type="cellIs" dxfId="2" priority="1326" stopIfTrue="1" operator="lessThan">
      <formula>0</formula>
    </cfRule>
  </conditionalFormatting>
  <conditionalFormatting sqref="F31">
    <cfRule type="cellIs" dxfId="2" priority="1325" stopIfTrue="1" operator="lessThan">
      <formula>0</formula>
    </cfRule>
  </conditionalFormatting>
  <conditionalFormatting sqref="F32">
    <cfRule type="cellIs" dxfId="2" priority="1324" stopIfTrue="1" operator="lessThan">
      <formula>0</formula>
    </cfRule>
  </conditionalFormatting>
  <conditionalFormatting sqref="F33">
    <cfRule type="cellIs" dxfId="2" priority="1323" stopIfTrue="1" operator="lessThan">
      <formula>0</formula>
    </cfRule>
  </conditionalFormatting>
  <conditionalFormatting sqref="F34">
    <cfRule type="cellIs" dxfId="2" priority="1322" stopIfTrue="1" operator="lessThan">
      <formula>0</formula>
    </cfRule>
  </conditionalFormatting>
  <conditionalFormatting sqref="F35">
    <cfRule type="cellIs" dxfId="2" priority="1321" stopIfTrue="1" operator="lessThan">
      <formula>0</formula>
    </cfRule>
  </conditionalFormatting>
  <conditionalFormatting sqref="F36">
    <cfRule type="cellIs" dxfId="2" priority="1320" stopIfTrue="1" operator="lessThan">
      <formula>0</formula>
    </cfRule>
  </conditionalFormatting>
  <conditionalFormatting sqref="F37">
    <cfRule type="cellIs" dxfId="2" priority="1319" stopIfTrue="1" operator="lessThan">
      <formula>0</formula>
    </cfRule>
  </conditionalFormatting>
  <conditionalFormatting sqref="F38">
    <cfRule type="cellIs" dxfId="2" priority="1318" stopIfTrue="1" operator="lessThan">
      <formula>0</formula>
    </cfRule>
  </conditionalFormatting>
  <conditionalFormatting sqref="F39">
    <cfRule type="cellIs" dxfId="2" priority="1317" stopIfTrue="1" operator="lessThan">
      <formula>0</formula>
    </cfRule>
  </conditionalFormatting>
  <conditionalFormatting sqref="F40">
    <cfRule type="cellIs" dxfId="2" priority="1316" stopIfTrue="1" operator="lessThan">
      <formula>0</formula>
    </cfRule>
  </conditionalFormatting>
  <conditionalFormatting sqref="F41">
    <cfRule type="cellIs" dxfId="2" priority="1315" stopIfTrue="1" operator="lessThan">
      <formula>0</formula>
    </cfRule>
  </conditionalFormatting>
  <conditionalFormatting sqref="F42">
    <cfRule type="cellIs" dxfId="2" priority="1314" stopIfTrue="1" operator="lessThan">
      <formula>0</formula>
    </cfRule>
  </conditionalFormatting>
  <conditionalFormatting sqref="F43">
    <cfRule type="cellIs" dxfId="2" priority="1313" stopIfTrue="1" operator="lessThan">
      <formula>0</formula>
    </cfRule>
  </conditionalFormatting>
  <conditionalFormatting sqref="F44">
    <cfRule type="cellIs" dxfId="2" priority="1312" stopIfTrue="1" operator="lessThan">
      <formula>0</formula>
    </cfRule>
  </conditionalFormatting>
  <conditionalFormatting sqref="F45">
    <cfRule type="cellIs" dxfId="2" priority="1311" stopIfTrue="1" operator="lessThan">
      <formula>0</formula>
    </cfRule>
  </conditionalFormatting>
  <conditionalFormatting sqref="F46">
    <cfRule type="cellIs" dxfId="2" priority="1310" stopIfTrue="1" operator="lessThan">
      <formula>0</formula>
    </cfRule>
  </conditionalFormatting>
  <conditionalFormatting sqref="F47">
    <cfRule type="cellIs" dxfId="2" priority="1309" stopIfTrue="1" operator="lessThan">
      <formula>0</formula>
    </cfRule>
  </conditionalFormatting>
  <conditionalFormatting sqref="F48">
    <cfRule type="cellIs" dxfId="2" priority="1308" stopIfTrue="1" operator="lessThan">
      <formula>0</formula>
    </cfRule>
  </conditionalFormatting>
  <conditionalFormatting sqref="F49">
    <cfRule type="cellIs" dxfId="2" priority="1307" stopIfTrue="1" operator="lessThan">
      <formula>0</formula>
    </cfRule>
  </conditionalFormatting>
  <conditionalFormatting sqref="F50">
    <cfRule type="cellIs" dxfId="2" priority="1306" stopIfTrue="1" operator="lessThan">
      <formula>0</formula>
    </cfRule>
  </conditionalFormatting>
  <conditionalFormatting sqref="F51">
    <cfRule type="cellIs" dxfId="2" priority="1305" stopIfTrue="1" operator="lessThan">
      <formula>0</formula>
    </cfRule>
  </conditionalFormatting>
  <conditionalFormatting sqref="F52">
    <cfRule type="cellIs" dxfId="2" priority="1304" stopIfTrue="1" operator="lessThan">
      <formula>0</formula>
    </cfRule>
  </conditionalFormatting>
  <conditionalFormatting sqref="F53">
    <cfRule type="cellIs" dxfId="2" priority="1303" stopIfTrue="1" operator="lessThan">
      <formula>0</formula>
    </cfRule>
  </conditionalFormatting>
  <conditionalFormatting sqref="F54">
    <cfRule type="cellIs" dxfId="2" priority="1302" stopIfTrue="1" operator="lessThan">
      <formula>0</formula>
    </cfRule>
  </conditionalFormatting>
  <conditionalFormatting sqref="F55">
    <cfRule type="cellIs" dxfId="2" priority="1301" stopIfTrue="1" operator="lessThan">
      <formula>0</formula>
    </cfRule>
  </conditionalFormatting>
  <conditionalFormatting sqref="F56">
    <cfRule type="cellIs" dxfId="2" priority="1300" stopIfTrue="1" operator="lessThan">
      <formula>0</formula>
    </cfRule>
  </conditionalFormatting>
  <conditionalFormatting sqref="F57">
    <cfRule type="cellIs" dxfId="2" priority="1299" stopIfTrue="1" operator="lessThan">
      <formula>0</formula>
    </cfRule>
  </conditionalFormatting>
  <conditionalFormatting sqref="F58">
    <cfRule type="cellIs" dxfId="2" priority="1298" stopIfTrue="1" operator="lessThan">
      <formula>0</formula>
    </cfRule>
  </conditionalFormatting>
  <conditionalFormatting sqref="F59">
    <cfRule type="cellIs" dxfId="2" priority="1297" stopIfTrue="1" operator="lessThan">
      <formula>0</formula>
    </cfRule>
  </conditionalFormatting>
  <conditionalFormatting sqref="F60">
    <cfRule type="cellIs" dxfId="2" priority="1296" stopIfTrue="1" operator="lessThan">
      <formula>0</formula>
    </cfRule>
  </conditionalFormatting>
  <conditionalFormatting sqref="F61">
    <cfRule type="cellIs" dxfId="2" priority="1295" stopIfTrue="1" operator="lessThan">
      <formula>0</formula>
    </cfRule>
  </conditionalFormatting>
  <conditionalFormatting sqref="F62">
    <cfRule type="cellIs" dxfId="2" priority="1294" stopIfTrue="1" operator="lessThan">
      <formula>0</formula>
    </cfRule>
  </conditionalFormatting>
  <conditionalFormatting sqref="F63">
    <cfRule type="cellIs" dxfId="2" priority="1293" stopIfTrue="1" operator="lessThan">
      <formula>0</formula>
    </cfRule>
  </conditionalFormatting>
  <conditionalFormatting sqref="F64">
    <cfRule type="cellIs" dxfId="2" priority="1292" stopIfTrue="1" operator="lessThan">
      <formula>0</formula>
    </cfRule>
  </conditionalFormatting>
  <conditionalFormatting sqref="F65">
    <cfRule type="cellIs" dxfId="2" priority="1291" stopIfTrue="1" operator="lessThan">
      <formula>0</formula>
    </cfRule>
  </conditionalFormatting>
  <conditionalFormatting sqref="F66">
    <cfRule type="cellIs" dxfId="2" priority="1290" stopIfTrue="1" operator="lessThan">
      <formula>0</formula>
    </cfRule>
  </conditionalFormatting>
  <conditionalFormatting sqref="F67">
    <cfRule type="cellIs" dxfId="2" priority="1289" stopIfTrue="1" operator="lessThan">
      <formula>0</formula>
    </cfRule>
  </conditionalFormatting>
  <conditionalFormatting sqref="F68">
    <cfRule type="cellIs" dxfId="2" priority="1288" stopIfTrue="1" operator="lessThan">
      <formula>0</formula>
    </cfRule>
  </conditionalFormatting>
  <conditionalFormatting sqref="F69">
    <cfRule type="cellIs" dxfId="2" priority="1287" stopIfTrue="1" operator="lessThan">
      <formula>0</formula>
    </cfRule>
  </conditionalFormatting>
  <conditionalFormatting sqref="F70">
    <cfRule type="cellIs" dxfId="2" priority="1286" stopIfTrue="1" operator="lessThan">
      <formula>0</formula>
    </cfRule>
  </conditionalFormatting>
  <conditionalFormatting sqref="F71">
    <cfRule type="cellIs" dxfId="2" priority="1285" stopIfTrue="1" operator="lessThan">
      <formula>0</formula>
    </cfRule>
  </conditionalFormatting>
  <conditionalFormatting sqref="F72">
    <cfRule type="cellIs" dxfId="2" priority="1284" stopIfTrue="1" operator="lessThan">
      <formula>0</formula>
    </cfRule>
  </conditionalFormatting>
  <conditionalFormatting sqref="F73">
    <cfRule type="cellIs" dxfId="2" priority="1283" stopIfTrue="1" operator="lessThan">
      <formula>0</formula>
    </cfRule>
  </conditionalFormatting>
  <conditionalFormatting sqref="F74">
    <cfRule type="cellIs" dxfId="2" priority="1282" stopIfTrue="1" operator="lessThan">
      <formula>0</formula>
    </cfRule>
  </conditionalFormatting>
  <conditionalFormatting sqref="F75">
    <cfRule type="cellIs" dxfId="2" priority="1281" stopIfTrue="1" operator="lessThan">
      <formula>0</formula>
    </cfRule>
  </conditionalFormatting>
  <conditionalFormatting sqref="F76">
    <cfRule type="cellIs" dxfId="2" priority="1280" stopIfTrue="1" operator="lessThan">
      <formula>0</formula>
    </cfRule>
  </conditionalFormatting>
  <conditionalFormatting sqref="F77">
    <cfRule type="cellIs" dxfId="2" priority="1279" stopIfTrue="1" operator="lessThan">
      <formula>0</formula>
    </cfRule>
  </conditionalFormatting>
  <conditionalFormatting sqref="F78">
    <cfRule type="cellIs" dxfId="2" priority="1278" stopIfTrue="1" operator="lessThan">
      <formula>0</formula>
    </cfRule>
  </conditionalFormatting>
  <conditionalFormatting sqref="F79">
    <cfRule type="cellIs" dxfId="2" priority="1277" stopIfTrue="1" operator="lessThan">
      <formula>0</formula>
    </cfRule>
  </conditionalFormatting>
  <conditionalFormatting sqref="F80">
    <cfRule type="cellIs" dxfId="2" priority="1276" stopIfTrue="1" operator="lessThan">
      <formula>0</formula>
    </cfRule>
  </conditionalFormatting>
  <conditionalFormatting sqref="F81">
    <cfRule type="cellIs" dxfId="2" priority="1275" stopIfTrue="1" operator="lessThan">
      <formula>0</formula>
    </cfRule>
  </conditionalFormatting>
  <conditionalFormatting sqref="F82">
    <cfRule type="cellIs" dxfId="2" priority="1274" stopIfTrue="1" operator="lessThan">
      <formula>0</formula>
    </cfRule>
  </conditionalFormatting>
  <conditionalFormatting sqref="F83">
    <cfRule type="cellIs" dxfId="2" priority="1273" stopIfTrue="1" operator="lessThan">
      <formula>0</formula>
    </cfRule>
  </conditionalFormatting>
  <conditionalFormatting sqref="F84">
    <cfRule type="cellIs" dxfId="2" priority="1272" stopIfTrue="1" operator="lessThan">
      <formula>0</formula>
    </cfRule>
  </conditionalFormatting>
  <conditionalFormatting sqref="F85">
    <cfRule type="cellIs" dxfId="2" priority="1271" stopIfTrue="1" operator="lessThan">
      <formula>0</formula>
    </cfRule>
  </conditionalFormatting>
  <conditionalFormatting sqref="F86">
    <cfRule type="cellIs" dxfId="2" priority="1270" stopIfTrue="1" operator="lessThan">
      <formula>0</formula>
    </cfRule>
  </conditionalFormatting>
  <conditionalFormatting sqref="F87">
    <cfRule type="cellIs" dxfId="2" priority="1269" stopIfTrue="1" operator="lessThan">
      <formula>0</formula>
    </cfRule>
  </conditionalFormatting>
  <conditionalFormatting sqref="F88">
    <cfRule type="cellIs" dxfId="2" priority="1268" stopIfTrue="1" operator="lessThan">
      <formula>0</formula>
    </cfRule>
  </conditionalFormatting>
  <conditionalFormatting sqref="F89">
    <cfRule type="cellIs" dxfId="2" priority="1267" stopIfTrue="1" operator="lessThan">
      <formula>0</formula>
    </cfRule>
  </conditionalFormatting>
  <conditionalFormatting sqref="F90">
    <cfRule type="cellIs" dxfId="2" priority="1266" stopIfTrue="1" operator="lessThan">
      <formula>0</formula>
    </cfRule>
  </conditionalFormatting>
  <conditionalFormatting sqref="F91">
    <cfRule type="cellIs" dxfId="2" priority="1265" stopIfTrue="1" operator="lessThan">
      <formula>0</formula>
    </cfRule>
  </conditionalFormatting>
  <conditionalFormatting sqref="F92">
    <cfRule type="cellIs" dxfId="2" priority="1264" stopIfTrue="1" operator="lessThan">
      <formula>0</formula>
    </cfRule>
  </conditionalFormatting>
  <conditionalFormatting sqref="F93">
    <cfRule type="cellIs" dxfId="2" priority="1263" stopIfTrue="1" operator="lessThan">
      <formula>0</formula>
    </cfRule>
  </conditionalFormatting>
  <conditionalFormatting sqref="F94">
    <cfRule type="cellIs" dxfId="2" priority="1262" stopIfTrue="1" operator="lessThan">
      <formula>0</formula>
    </cfRule>
  </conditionalFormatting>
  <conditionalFormatting sqref="F95">
    <cfRule type="cellIs" dxfId="2" priority="1261" stopIfTrue="1" operator="lessThan">
      <formula>0</formula>
    </cfRule>
  </conditionalFormatting>
  <conditionalFormatting sqref="F96">
    <cfRule type="cellIs" dxfId="2" priority="1260" stopIfTrue="1" operator="lessThan">
      <formula>0</formula>
    </cfRule>
  </conditionalFormatting>
  <conditionalFormatting sqref="F97">
    <cfRule type="cellIs" dxfId="2" priority="1259" stopIfTrue="1" operator="lessThan">
      <formula>0</formula>
    </cfRule>
  </conditionalFormatting>
  <conditionalFormatting sqref="F98">
    <cfRule type="cellIs" dxfId="2" priority="1258" stopIfTrue="1" operator="lessThan">
      <formula>0</formula>
    </cfRule>
  </conditionalFormatting>
  <conditionalFormatting sqref="F99">
    <cfRule type="cellIs" dxfId="2" priority="1257" stopIfTrue="1" operator="lessThan">
      <formula>0</formula>
    </cfRule>
  </conditionalFormatting>
  <conditionalFormatting sqref="F100">
    <cfRule type="cellIs" dxfId="2" priority="1256" stopIfTrue="1" operator="lessThan">
      <formula>0</formula>
    </cfRule>
  </conditionalFormatting>
  <conditionalFormatting sqref="F101">
    <cfRule type="cellIs" dxfId="2" priority="1255" stopIfTrue="1" operator="lessThan">
      <formula>0</formula>
    </cfRule>
  </conditionalFormatting>
  <conditionalFormatting sqref="F102">
    <cfRule type="cellIs" dxfId="2" priority="1254" stopIfTrue="1" operator="lessThan">
      <formula>0</formula>
    </cfRule>
  </conditionalFormatting>
  <conditionalFormatting sqref="F103">
    <cfRule type="cellIs" dxfId="2" priority="1253" stopIfTrue="1" operator="lessThan">
      <formula>0</formula>
    </cfRule>
  </conditionalFormatting>
  <conditionalFormatting sqref="F104">
    <cfRule type="cellIs" dxfId="2" priority="1252" stopIfTrue="1" operator="lessThan">
      <formula>0</formula>
    </cfRule>
  </conditionalFormatting>
  <conditionalFormatting sqref="F105">
    <cfRule type="cellIs" dxfId="2" priority="1251" stopIfTrue="1" operator="lessThan">
      <formula>0</formula>
    </cfRule>
  </conditionalFormatting>
  <conditionalFormatting sqref="F106">
    <cfRule type="cellIs" dxfId="2" priority="1250" stopIfTrue="1" operator="lessThan">
      <formula>0</formula>
    </cfRule>
  </conditionalFormatting>
  <conditionalFormatting sqref="F107">
    <cfRule type="cellIs" dxfId="2" priority="1249" stopIfTrue="1" operator="lessThan">
      <formula>0</formula>
    </cfRule>
  </conditionalFormatting>
  <conditionalFormatting sqref="F108">
    <cfRule type="cellIs" dxfId="2" priority="1248" stopIfTrue="1" operator="lessThan">
      <formula>0</formula>
    </cfRule>
  </conditionalFormatting>
  <conditionalFormatting sqref="F109">
    <cfRule type="cellIs" dxfId="2" priority="1247" stopIfTrue="1" operator="lessThan">
      <formula>0</formula>
    </cfRule>
  </conditionalFormatting>
  <conditionalFormatting sqref="F110">
    <cfRule type="cellIs" dxfId="2" priority="1246" stopIfTrue="1" operator="lessThan">
      <formula>0</formula>
    </cfRule>
  </conditionalFormatting>
  <conditionalFormatting sqref="F111">
    <cfRule type="cellIs" dxfId="2" priority="1245" stopIfTrue="1" operator="lessThan">
      <formula>0</formula>
    </cfRule>
  </conditionalFormatting>
  <conditionalFormatting sqref="F112">
    <cfRule type="cellIs" dxfId="2" priority="1244" stopIfTrue="1" operator="lessThan">
      <formula>0</formula>
    </cfRule>
  </conditionalFormatting>
  <conditionalFormatting sqref="F113">
    <cfRule type="cellIs" dxfId="2" priority="1243" stopIfTrue="1" operator="lessThan">
      <formula>0</formula>
    </cfRule>
  </conditionalFormatting>
  <conditionalFormatting sqref="F114">
    <cfRule type="cellIs" dxfId="2" priority="1242" stopIfTrue="1" operator="lessThan">
      <formula>0</formula>
    </cfRule>
  </conditionalFormatting>
  <conditionalFormatting sqref="F115">
    <cfRule type="cellIs" dxfId="2" priority="1241" stopIfTrue="1" operator="lessThan">
      <formula>0</formula>
    </cfRule>
  </conditionalFormatting>
  <conditionalFormatting sqref="F116">
    <cfRule type="cellIs" dxfId="2" priority="1240" stopIfTrue="1" operator="lessThan">
      <formula>0</formula>
    </cfRule>
  </conditionalFormatting>
  <conditionalFormatting sqref="F117">
    <cfRule type="cellIs" dxfId="2" priority="1239" stopIfTrue="1" operator="lessThan">
      <formula>0</formula>
    </cfRule>
  </conditionalFormatting>
  <conditionalFormatting sqref="F118">
    <cfRule type="cellIs" dxfId="2" priority="1238" stopIfTrue="1" operator="lessThan">
      <formula>0</formula>
    </cfRule>
  </conditionalFormatting>
  <conditionalFormatting sqref="F119">
    <cfRule type="cellIs" dxfId="2" priority="1237" stopIfTrue="1" operator="lessThan">
      <formula>0</formula>
    </cfRule>
  </conditionalFormatting>
  <conditionalFormatting sqref="F120">
    <cfRule type="cellIs" dxfId="2" priority="1236" stopIfTrue="1" operator="lessThan">
      <formula>0</formula>
    </cfRule>
  </conditionalFormatting>
  <conditionalFormatting sqref="F121">
    <cfRule type="cellIs" dxfId="2" priority="1235" stopIfTrue="1" operator="lessThan">
      <formula>0</formula>
    </cfRule>
  </conditionalFormatting>
  <conditionalFormatting sqref="F122">
    <cfRule type="cellIs" dxfId="2" priority="1234" stopIfTrue="1" operator="lessThan">
      <formula>0</formula>
    </cfRule>
  </conditionalFormatting>
  <conditionalFormatting sqref="F123">
    <cfRule type="cellIs" dxfId="2" priority="1233" stopIfTrue="1" operator="lessThan">
      <formula>0</formula>
    </cfRule>
  </conditionalFormatting>
  <conditionalFormatting sqref="F124">
    <cfRule type="cellIs" dxfId="2" priority="1232" stopIfTrue="1" operator="lessThan">
      <formula>0</formula>
    </cfRule>
  </conditionalFormatting>
  <conditionalFormatting sqref="F125">
    <cfRule type="cellIs" dxfId="2" priority="1231" stopIfTrue="1" operator="lessThan">
      <formula>0</formula>
    </cfRule>
  </conditionalFormatting>
  <conditionalFormatting sqref="F126">
    <cfRule type="cellIs" dxfId="2" priority="1230" stopIfTrue="1" operator="lessThan">
      <formula>0</formula>
    </cfRule>
  </conditionalFormatting>
  <conditionalFormatting sqref="F127">
    <cfRule type="cellIs" dxfId="2" priority="1229" stopIfTrue="1" operator="lessThan">
      <formula>0</formula>
    </cfRule>
  </conditionalFormatting>
  <conditionalFormatting sqref="F128">
    <cfRule type="cellIs" dxfId="2" priority="1228" stopIfTrue="1" operator="lessThan">
      <formula>0</formula>
    </cfRule>
  </conditionalFormatting>
  <conditionalFormatting sqref="F129">
    <cfRule type="cellIs" dxfId="2" priority="1227" stopIfTrue="1" operator="lessThan">
      <formula>0</formula>
    </cfRule>
  </conditionalFormatting>
  <conditionalFormatting sqref="F130">
    <cfRule type="cellIs" dxfId="2" priority="1226" stopIfTrue="1" operator="lessThan">
      <formula>0</formula>
    </cfRule>
  </conditionalFormatting>
  <conditionalFormatting sqref="F131">
    <cfRule type="cellIs" dxfId="2" priority="1225" stopIfTrue="1" operator="lessThan">
      <formula>0</formula>
    </cfRule>
  </conditionalFormatting>
  <conditionalFormatting sqref="F132">
    <cfRule type="cellIs" dxfId="2" priority="1224" stopIfTrue="1" operator="lessThan">
      <formula>0</formula>
    </cfRule>
  </conditionalFormatting>
  <conditionalFormatting sqref="F133">
    <cfRule type="cellIs" dxfId="2" priority="1223" stopIfTrue="1" operator="lessThan">
      <formula>0</formula>
    </cfRule>
  </conditionalFormatting>
  <conditionalFormatting sqref="F134">
    <cfRule type="cellIs" dxfId="2" priority="1222" stopIfTrue="1" operator="lessThan">
      <formula>0</formula>
    </cfRule>
  </conditionalFormatting>
  <conditionalFormatting sqref="F135">
    <cfRule type="cellIs" dxfId="2" priority="1221" stopIfTrue="1" operator="lessThan">
      <formula>0</formula>
    </cfRule>
  </conditionalFormatting>
  <conditionalFormatting sqref="F136">
    <cfRule type="cellIs" dxfId="2" priority="1220" stopIfTrue="1" operator="lessThan">
      <formula>0</formula>
    </cfRule>
  </conditionalFormatting>
  <conditionalFormatting sqref="F137">
    <cfRule type="cellIs" dxfId="2" priority="1219" stopIfTrue="1" operator="lessThan">
      <formula>0</formula>
    </cfRule>
  </conditionalFormatting>
  <conditionalFormatting sqref="F138">
    <cfRule type="cellIs" dxfId="2" priority="1218" stopIfTrue="1" operator="lessThan">
      <formula>0</formula>
    </cfRule>
  </conditionalFormatting>
  <conditionalFormatting sqref="F139">
    <cfRule type="cellIs" dxfId="2" priority="1217" stopIfTrue="1" operator="lessThan">
      <formula>0</formula>
    </cfRule>
  </conditionalFormatting>
  <conditionalFormatting sqref="F140">
    <cfRule type="cellIs" dxfId="2" priority="1216" stopIfTrue="1" operator="lessThan">
      <formula>0</formula>
    </cfRule>
  </conditionalFormatting>
  <conditionalFormatting sqref="F141">
    <cfRule type="cellIs" dxfId="2" priority="1215" stopIfTrue="1" operator="lessThan">
      <formula>0</formula>
    </cfRule>
  </conditionalFormatting>
  <conditionalFormatting sqref="F142">
    <cfRule type="cellIs" dxfId="2" priority="1214" stopIfTrue="1" operator="lessThan">
      <formula>0</formula>
    </cfRule>
  </conditionalFormatting>
  <conditionalFormatting sqref="F143">
    <cfRule type="cellIs" dxfId="2" priority="1213" stopIfTrue="1" operator="lessThan">
      <formula>0</formula>
    </cfRule>
  </conditionalFormatting>
  <conditionalFormatting sqref="F144">
    <cfRule type="cellIs" dxfId="2" priority="1212" stopIfTrue="1" operator="lessThan">
      <formula>0</formula>
    </cfRule>
  </conditionalFormatting>
  <conditionalFormatting sqref="F145">
    <cfRule type="cellIs" dxfId="2" priority="1211" stopIfTrue="1" operator="lessThan">
      <formula>0</formula>
    </cfRule>
  </conditionalFormatting>
  <conditionalFormatting sqref="F146">
    <cfRule type="cellIs" dxfId="2" priority="1210" stopIfTrue="1" operator="lessThan">
      <formula>0</formula>
    </cfRule>
  </conditionalFormatting>
  <conditionalFormatting sqref="F147">
    <cfRule type="cellIs" dxfId="2" priority="1209" stopIfTrue="1" operator="lessThan">
      <formula>0</formula>
    </cfRule>
  </conditionalFormatting>
  <conditionalFormatting sqref="F148">
    <cfRule type="cellIs" dxfId="2" priority="1208" stopIfTrue="1" operator="lessThan">
      <formula>0</formula>
    </cfRule>
  </conditionalFormatting>
  <conditionalFormatting sqref="F149">
    <cfRule type="cellIs" dxfId="2" priority="1207" stopIfTrue="1" operator="lessThan">
      <formula>0</formula>
    </cfRule>
  </conditionalFormatting>
  <conditionalFormatting sqref="F150">
    <cfRule type="cellIs" dxfId="2" priority="1206" stopIfTrue="1" operator="lessThan">
      <formula>0</formula>
    </cfRule>
  </conditionalFormatting>
  <conditionalFormatting sqref="F151">
    <cfRule type="cellIs" dxfId="2" priority="1205" stopIfTrue="1" operator="lessThan">
      <formula>0</formula>
    </cfRule>
  </conditionalFormatting>
  <conditionalFormatting sqref="F152">
    <cfRule type="cellIs" dxfId="2" priority="1204" stopIfTrue="1" operator="lessThan">
      <formula>0</formula>
    </cfRule>
  </conditionalFormatting>
  <conditionalFormatting sqref="F153">
    <cfRule type="cellIs" dxfId="2" priority="1203" stopIfTrue="1" operator="lessThan">
      <formula>0</formula>
    </cfRule>
  </conditionalFormatting>
  <conditionalFormatting sqref="F154">
    <cfRule type="cellIs" dxfId="2" priority="1202" stopIfTrue="1" operator="lessThan">
      <formula>0</formula>
    </cfRule>
  </conditionalFormatting>
  <conditionalFormatting sqref="F155">
    <cfRule type="cellIs" dxfId="2" priority="1201" stopIfTrue="1" operator="lessThan">
      <formula>0</formula>
    </cfRule>
  </conditionalFormatting>
  <conditionalFormatting sqref="F156">
    <cfRule type="cellIs" dxfId="2" priority="1200" stopIfTrue="1" operator="lessThan">
      <formula>0</formula>
    </cfRule>
  </conditionalFormatting>
  <conditionalFormatting sqref="F157">
    <cfRule type="cellIs" dxfId="2" priority="1199" stopIfTrue="1" operator="lessThan">
      <formula>0</formula>
    </cfRule>
  </conditionalFormatting>
  <conditionalFormatting sqref="F158">
    <cfRule type="cellIs" dxfId="2" priority="1198" stopIfTrue="1" operator="lessThan">
      <formula>0</formula>
    </cfRule>
  </conditionalFormatting>
  <conditionalFormatting sqref="F159">
    <cfRule type="cellIs" dxfId="2" priority="1197" stopIfTrue="1" operator="lessThan">
      <formula>0</formula>
    </cfRule>
  </conditionalFormatting>
  <conditionalFormatting sqref="F160">
    <cfRule type="cellIs" dxfId="2" priority="1196" stopIfTrue="1" operator="lessThan">
      <formula>0</formula>
    </cfRule>
  </conditionalFormatting>
  <conditionalFormatting sqref="F161">
    <cfRule type="cellIs" dxfId="2" priority="1195" stopIfTrue="1" operator="lessThan">
      <formula>0</formula>
    </cfRule>
  </conditionalFormatting>
  <conditionalFormatting sqref="F162">
    <cfRule type="cellIs" dxfId="2" priority="1194" stopIfTrue="1" operator="lessThan">
      <formula>0</formula>
    </cfRule>
  </conditionalFormatting>
  <conditionalFormatting sqref="F163">
    <cfRule type="cellIs" dxfId="2" priority="1193" stopIfTrue="1" operator="lessThan">
      <formula>0</formula>
    </cfRule>
  </conditionalFormatting>
  <conditionalFormatting sqref="F164">
    <cfRule type="cellIs" dxfId="2" priority="1192" stopIfTrue="1" operator="lessThan">
      <formula>0</formula>
    </cfRule>
  </conditionalFormatting>
  <conditionalFormatting sqref="F165">
    <cfRule type="cellIs" dxfId="2" priority="1191" stopIfTrue="1" operator="lessThan">
      <formula>0</formula>
    </cfRule>
  </conditionalFormatting>
  <conditionalFormatting sqref="F166">
    <cfRule type="cellIs" dxfId="2" priority="1190" stopIfTrue="1" operator="lessThan">
      <formula>0</formula>
    </cfRule>
  </conditionalFormatting>
  <conditionalFormatting sqref="F167">
    <cfRule type="cellIs" dxfId="2" priority="1189" stopIfTrue="1" operator="lessThan">
      <formula>0</formula>
    </cfRule>
  </conditionalFormatting>
  <conditionalFormatting sqref="F168">
    <cfRule type="cellIs" dxfId="2" priority="1188" stopIfTrue="1" operator="lessThan">
      <formula>0</formula>
    </cfRule>
  </conditionalFormatting>
  <conditionalFormatting sqref="F169">
    <cfRule type="cellIs" dxfId="2" priority="1187" stopIfTrue="1" operator="lessThan">
      <formula>0</formula>
    </cfRule>
  </conditionalFormatting>
  <conditionalFormatting sqref="F170">
    <cfRule type="cellIs" dxfId="2" priority="1186" stopIfTrue="1" operator="lessThan">
      <formula>0</formula>
    </cfRule>
  </conditionalFormatting>
  <conditionalFormatting sqref="F171">
    <cfRule type="cellIs" dxfId="2" priority="1185" stopIfTrue="1" operator="lessThan">
      <formula>0</formula>
    </cfRule>
  </conditionalFormatting>
  <conditionalFormatting sqref="F172">
    <cfRule type="cellIs" dxfId="2" priority="1184" stopIfTrue="1" operator="lessThan">
      <formula>0</formula>
    </cfRule>
  </conditionalFormatting>
  <conditionalFormatting sqref="F173">
    <cfRule type="cellIs" dxfId="2" priority="1183" stopIfTrue="1" operator="lessThan">
      <formula>0</formula>
    </cfRule>
  </conditionalFormatting>
  <conditionalFormatting sqref="F174">
    <cfRule type="cellIs" dxfId="2" priority="1182" stopIfTrue="1" operator="lessThan">
      <formula>0</formula>
    </cfRule>
  </conditionalFormatting>
  <conditionalFormatting sqref="F175">
    <cfRule type="cellIs" dxfId="2" priority="1181" stopIfTrue="1" operator="lessThan">
      <formula>0</formula>
    </cfRule>
  </conditionalFormatting>
  <conditionalFormatting sqref="F176">
    <cfRule type="cellIs" dxfId="2" priority="1180" stopIfTrue="1" operator="lessThan">
      <formula>0</formula>
    </cfRule>
  </conditionalFormatting>
  <conditionalFormatting sqref="F177">
    <cfRule type="cellIs" dxfId="2" priority="1179" stopIfTrue="1" operator="lessThan">
      <formula>0</formula>
    </cfRule>
  </conditionalFormatting>
  <conditionalFormatting sqref="F178">
    <cfRule type="cellIs" dxfId="2" priority="1178" stopIfTrue="1" operator="lessThan">
      <formula>0</formula>
    </cfRule>
  </conditionalFormatting>
  <conditionalFormatting sqref="F179">
    <cfRule type="cellIs" dxfId="2" priority="1177" stopIfTrue="1" operator="lessThan">
      <formula>0</formula>
    </cfRule>
  </conditionalFormatting>
  <conditionalFormatting sqref="F180">
    <cfRule type="cellIs" dxfId="2" priority="1176" stopIfTrue="1" operator="lessThan">
      <formula>0</formula>
    </cfRule>
  </conditionalFormatting>
  <conditionalFormatting sqref="F181">
    <cfRule type="cellIs" dxfId="2" priority="1175" stopIfTrue="1" operator="lessThan">
      <formula>0</formula>
    </cfRule>
  </conditionalFormatting>
  <conditionalFormatting sqref="F182">
    <cfRule type="cellIs" dxfId="2" priority="1174" stopIfTrue="1" operator="lessThan">
      <formula>0</formula>
    </cfRule>
  </conditionalFormatting>
  <conditionalFormatting sqref="F183">
    <cfRule type="cellIs" dxfId="2" priority="1173" stopIfTrue="1" operator="lessThan">
      <formula>0</formula>
    </cfRule>
  </conditionalFormatting>
  <conditionalFormatting sqref="F184">
    <cfRule type="cellIs" dxfId="2" priority="1172" stopIfTrue="1" operator="lessThan">
      <formula>0</formula>
    </cfRule>
  </conditionalFormatting>
  <conditionalFormatting sqref="F185">
    <cfRule type="cellIs" dxfId="2" priority="1171" stopIfTrue="1" operator="lessThan">
      <formula>0</formula>
    </cfRule>
  </conditionalFormatting>
  <conditionalFormatting sqref="F186">
    <cfRule type="cellIs" dxfId="2" priority="1170" stopIfTrue="1" operator="lessThan">
      <formula>0</formula>
    </cfRule>
  </conditionalFormatting>
  <conditionalFormatting sqref="F187">
    <cfRule type="cellIs" dxfId="2" priority="1169" stopIfTrue="1" operator="lessThan">
      <formula>0</formula>
    </cfRule>
  </conditionalFormatting>
  <conditionalFormatting sqref="F188">
    <cfRule type="cellIs" dxfId="2" priority="1168" stopIfTrue="1" operator="lessThan">
      <formula>0</formula>
    </cfRule>
  </conditionalFormatting>
  <conditionalFormatting sqref="F189">
    <cfRule type="cellIs" dxfId="2" priority="1167" stopIfTrue="1" operator="lessThan">
      <formula>0</formula>
    </cfRule>
  </conditionalFormatting>
  <conditionalFormatting sqref="F190">
    <cfRule type="cellIs" dxfId="2" priority="1166" stopIfTrue="1" operator="lessThan">
      <formula>0</formula>
    </cfRule>
  </conditionalFormatting>
  <conditionalFormatting sqref="F191">
    <cfRule type="cellIs" dxfId="2" priority="1165" stopIfTrue="1" operator="lessThan">
      <formula>0</formula>
    </cfRule>
  </conditionalFormatting>
  <conditionalFormatting sqref="F192">
    <cfRule type="cellIs" dxfId="2" priority="1164" stopIfTrue="1" operator="lessThan">
      <formula>0</formula>
    </cfRule>
  </conditionalFormatting>
  <conditionalFormatting sqref="F193">
    <cfRule type="cellIs" dxfId="2" priority="1163" stopIfTrue="1" operator="lessThan">
      <formula>0</formula>
    </cfRule>
  </conditionalFormatting>
  <conditionalFormatting sqref="F194">
    <cfRule type="cellIs" dxfId="2" priority="1162" stopIfTrue="1" operator="lessThan">
      <formula>0</formula>
    </cfRule>
  </conditionalFormatting>
  <conditionalFormatting sqref="F195">
    <cfRule type="cellIs" dxfId="2" priority="1161" stopIfTrue="1" operator="lessThan">
      <formula>0</formula>
    </cfRule>
  </conditionalFormatting>
  <conditionalFormatting sqref="F196">
    <cfRule type="cellIs" dxfId="2" priority="1160" stopIfTrue="1" operator="lessThan">
      <formula>0</formula>
    </cfRule>
  </conditionalFormatting>
  <conditionalFormatting sqref="F197">
    <cfRule type="cellIs" dxfId="2" priority="1159" stopIfTrue="1" operator="lessThan">
      <formula>0</formula>
    </cfRule>
  </conditionalFormatting>
  <conditionalFormatting sqref="F198">
    <cfRule type="cellIs" dxfId="2" priority="1158" stopIfTrue="1" operator="lessThan">
      <formula>0</formula>
    </cfRule>
  </conditionalFormatting>
  <conditionalFormatting sqref="F199">
    <cfRule type="cellIs" dxfId="2" priority="1157" stopIfTrue="1" operator="lessThan">
      <formula>0</formula>
    </cfRule>
  </conditionalFormatting>
  <conditionalFormatting sqref="F200">
    <cfRule type="cellIs" dxfId="2" priority="1156" stopIfTrue="1" operator="lessThan">
      <formula>0</formula>
    </cfRule>
  </conditionalFormatting>
  <conditionalFormatting sqref="F201">
    <cfRule type="cellIs" dxfId="2" priority="1155" stopIfTrue="1" operator="lessThan">
      <formula>0</formula>
    </cfRule>
  </conditionalFormatting>
  <conditionalFormatting sqref="F202">
    <cfRule type="cellIs" dxfId="2" priority="1154" stopIfTrue="1" operator="lessThan">
      <formula>0</formula>
    </cfRule>
  </conditionalFormatting>
  <conditionalFormatting sqref="F203">
    <cfRule type="cellIs" dxfId="2" priority="1153" stopIfTrue="1" operator="lessThan">
      <formula>0</formula>
    </cfRule>
  </conditionalFormatting>
  <conditionalFormatting sqref="F204">
    <cfRule type="cellIs" dxfId="2" priority="1152" stopIfTrue="1" operator="lessThan">
      <formula>0</formula>
    </cfRule>
  </conditionalFormatting>
  <conditionalFormatting sqref="F205">
    <cfRule type="cellIs" dxfId="2" priority="1151" stopIfTrue="1" operator="lessThan">
      <formula>0</formula>
    </cfRule>
  </conditionalFormatting>
  <conditionalFormatting sqref="F206">
    <cfRule type="cellIs" dxfId="2" priority="1150" stopIfTrue="1" operator="lessThan">
      <formula>0</formula>
    </cfRule>
  </conditionalFormatting>
  <conditionalFormatting sqref="F207">
    <cfRule type="cellIs" dxfId="2" priority="1149" stopIfTrue="1" operator="lessThan">
      <formula>0</formula>
    </cfRule>
  </conditionalFormatting>
  <conditionalFormatting sqref="F208">
    <cfRule type="cellIs" dxfId="2" priority="1148" stopIfTrue="1" operator="lessThan">
      <formula>0</formula>
    </cfRule>
  </conditionalFormatting>
  <conditionalFormatting sqref="F209">
    <cfRule type="cellIs" dxfId="2" priority="1147" stopIfTrue="1" operator="lessThan">
      <formula>0</formula>
    </cfRule>
  </conditionalFormatting>
  <conditionalFormatting sqref="F210">
    <cfRule type="cellIs" dxfId="2" priority="1146" stopIfTrue="1" operator="lessThan">
      <formula>0</formula>
    </cfRule>
  </conditionalFormatting>
  <conditionalFormatting sqref="F211">
    <cfRule type="cellIs" dxfId="2" priority="1145" stopIfTrue="1" operator="lessThan">
      <formula>0</formula>
    </cfRule>
  </conditionalFormatting>
  <conditionalFormatting sqref="F212">
    <cfRule type="cellIs" dxfId="2" priority="1144" stopIfTrue="1" operator="lessThan">
      <formula>0</formula>
    </cfRule>
  </conditionalFormatting>
  <conditionalFormatting sqref="F213">
    <cfRule type="cellIs" dxfId="2" priority="1143" stopIfTrue="1" operator="lessThan">
      <formula>0</formula>
    </cfRule>
  </conditionalFormatting>
  <conditionalFormatting sqref="F214">
    <cfRule type="cellIs" dxfId="2" priority="1142" stopIfTrue="1" operator="lessThan">
      <formula>0</formula>
    </cfRule>
  </conditionalFormatting>
  <conditionalFormatting sqref="F215">
    <cfRule type="cellIs" dxfId="2" priority="1141" stopIfTrue="1" operator="lessThan">
      <formula>0</formula>
    </cfRule>
  </conditionalFormatting>
  <conditionalFormatting sqref="F216">
    <cfRule type="cellIs" dxfId="2" priority="1140" stopIfTrue="1" operator="lessThan">
      <formula>0</formula>
    </cfRule>
  </conditionalFormatting>
  <conditionalFormatting sqref="F217">
    <cfRule type="cellIs" dxfId="2" priority="1139" stopIfTrue="1" operator="lessThan">
      <formula>0</formula>
    </cfRule>
  </conditionalFormatting>
  <conditionalFormatting sqref="F218">
    <cfRule type="cellIs" dxfId="2" priority="1138" stopIfTrue="1" operator="lessThan">
      <formula>0</formula>
    </cfRule>
  </conditionalFormatting>
  <conditionalFormatting sqref="F219">
    <cfRule type="cellIs" dxfId="2" priority="1137" stopIfTrue="1" operator="lessThan">
      <formula>0</formula>
    </cfRule>
  </conditionalFormatting>
  <conditionalFormatting sqref="F220">
    <cfRule type="cellIs" dxfId="2" priority="1136" stopIfTrue="1" operator="lessThan">
      <formula>0</formula>
    </cfRule>
  </conditionalFormatting>
  <conditionalFormatting sqref="F221">
    <cfRule type="cellIs" dxfId="2" priority="1135" stopIfTrue="1" operator="lessThan">
      <formula>0</formula>
    </cfRule>
  </conditionalFormatting>
  <conditionalFormatting sqref="F222">
    <cfRule type="cellIs" dxfId="2" priority="1134" stopIfTrue="1" operator="lessThan">
      <formula>0</formula>
    </cfRule>
  </conditionalFormatting>
  <conditionalFormatting sqref="F223">
    <cfRule type="cellIs" dxfId="2" priority="1133" stopIfTrue="1" operator="lessThan">
      <formula>0</formula>
    </cfRule>
  </conditionalFormatting>
  <conditionalFormatting sqref="F224">
    <cfRule type="cellIs" dxfId="2" priority="1132" stopIfTrue="1" operator="lessThan">
      <formula>0</formula>
    </cfRule>
  </conditionalFormatting>
  <conditionalFormatting sqref="F225">
    <cfRule type="cellIs" dxfId="2" priority="1131" stopIfTrue="1" operator="lessThan">
      <formula>0</formula>
    </cfRule>
  </conditionalFormatting>
  <conditionalFormatting sqref="F226">
    <cfRule type="cellIs" dxfId="2" priority="1130" stopIfTrue="1" operator="lessThan">
      <formula>0</formula>
    </cfRule>
  </conditionalFormatting>
  <conditionalFormatting sqref="F227">
    <cfRule type="cellIs" dxfId="2" priority="1129" stopIfTrue="1" operator="lessThan">
      <formula>0</formula>
    </cfRule>
  </conditionalFormatting>
  <conditionalFormatting sqref="F228">
    <cfRule type="cellIs" dxfId="2" priority="1128" stopIfTrue="1" operator="lessThan">
      <formula>0</formula>
    </cfRule>
  </conditionalFormatting>
  <conditionalFormatting sqref="F229">
    <cfRule type="cellIs" dxfId="2" priority="1127" stopIfTrue="1" operator="lessThan">
      <formula>0</formula>
    </cfRule>
  </conditionalFormatting>
  <conditionalFormatting sqref="F230">
    <cfRule type="cellIs" dxfId="2" priority="1126" stopIfTrue="1" operator="lessThan">
      <formula>0</formula>
    </cfRule>
  </conditionalFormatting>
  <conditionalFormatting sqref="F231">
    <cfRule type="cellIs" dxfId="2" priority="1125" stopIfTrue="1" operator="lessThan">
      <formula>0</formula>
    </cfRule>
  </conditionalFormatting>
  <conditionalFormatting sqref="F232">
    <cfRule type="cellIs" dxfId="2" priority="1124" stopIfTrue="1" operator="lessThan">
      <formula>0</formula>
    </cfRule>
  </conditionalFormatting>
  <conditionalFormatting sqref="F233">
    <cfRule type="cellIs" dxfId="2" priority="1123" stopIfTrue="1" operator="lessThan">
      <formula>0</formula>
    </cfRule>
  </conditionalFormatting>
  <conditionalFormatting sqref="F234">
    <cfRule type="cellIs" dxfId="2" priority="1122" stopIfTrue="1" operator="lessThan">
      <formula>0</formula>
    </cfRule>
  </conditionalFormatting>
  <conditionalFormatting sqref="F235">
    <cfRule type="cellIs" dxfId="2" priority="1121" stopIfTrue="1" operator="lessThan">
      <formula>0</formula>
    </cfRule>
  </conditionalFormatting>
  <conditionalFormatting sqref="F236">
    <cfRule type="cellIs" dxfId="2" priority="1120" stopIfTrue="1" operator="lessThan">
      <formula>0</formula>
    </cfRule>
  </conditionalFormatting>
  <conditionalFormatting sqref="F237">
    <cfRule type="cellIs" dxfId="2" priority="1119" stopIfTrue="1" operator="lessThan">
      <formula>0</formula>
    </cfRule>
  </conditionalFormatting>
  <conditionalFormatting sqref="F238">
    <cfRule type="cellIs" dxfId="2" priority="1118" stopIfTrue="1" operator="lessThan">
      <formula>0</formula>
    </cfRule>
  </conditionalFormatting>
  <conditionalFormatting sqref="F239">
    <cfRule type="cellIs" dxfId="2" priority="1117" stopIfTrue="1" operator="lessThan">
      <formula>0</formula>
    </cfRule>
  </conditionalFormatting>
  <conditionalFormatting sqref="F240">
    <cfRule type="cellIs" dxfId="2" priority="1116" stopIfTrue="1" operator="lessThan">
      <formula>0</formula>
    </cfRule>
  </conditionalFormatting>
  <conditionalFormatting sqref="F241">
    <cfRule type="cellIs" dxfId="2" priority="1115" stopIfTrue="1" operator="lessThan">
      <formula>0</formula>
    </cfRule>
  </conditionalFormatting>
  <conditionalFormatting sqref="F242">
    <cfRule type="cellIs" dxfId="2" priority="1114" stopIfTrue="1" operator="lessThan">
      <formula>0</formula>
    </cfRule>
  </conditionalFormatting>
  <conditionalFormatting sqref="F243">
    <cfRule type="cellIs" dxfId="2" priority="1113" stopIfTrue="1" operator="lessThan">
      <formula>0</formula>
    </cfRule>
  </conditionalFormatting>
  <conditionalFormatting sqref="F244">
    <cfRule type="cellIs" dxfId="2" priority="1112" stopIfTrue="1" operator="lessThan">
      <formula>0</formula>
    </cfRule>
  </conditionalFormatting>
  <conditionalFormatting sqref="F245">
    <cfRule type="cellIs" dxfId="2" priority="1111" stopIfTrue="1" operator="lessThan">
      <formula>0</formula>
    </cfRule>
  </conditionalFormatting>
  <conditionalFormatting sqref="F246">
    <cfRule type="cellIs" dxfId="2" priority="1110" stopIfTrue="1" operator="lessThan">
      <formula>0</formula>
    </cfRule>
  </conditionalFormatting>
  <conditionalFormatting sqref="F247">
    <cfRule type="cellIs" dxfId="2" priority="1109" stopIfTrue="1" operator="lessThan">
      <formula>0</formula>
    </cfRule>
  </conditionalFormatting>
  <conditionalFormatting sqref="F248">
    <cfRule type="cellIs" dxfId="2" priority="1108" stopIfTrue="1" operator="lessThan">
      <formula>0</formula>
    </cfRule>
  </conditionalFormatting>
  <conditionalFormatting sqref="F249">
    <cfRule type="cellIs" dxfId="2" priority="1107" stopIfTrue="1" operator="lessThan">
      <formula>0</formula>
    </cfRule>
  </conditionalFormatting>
  <conditionalFormatting sqref="F250">
    <cfRule type="cellIs" dxfId="2" priority="1106" stopIfTrue="1" operator="lessThan">
      <formula>0</formula>
    </cfRule>
  </conditionalFormatting>
  <conditionalFormatting sqref="F251">
    <cfRule type="cellIs" dxfId="2" priority="1105" stopIfTrue="1" operator="lessThan">
      <formula>0</formula>
    </cfRule>
  </conditionalFormatting>
  <conditionalFormatting sqref="F252">
    <cfRule type="cellIs" dxfId="2" priority="1104" stopIfTrue="1" operator="lessThan">
      <formula>0</formula>
    </cfRule>
  </conditionalFormatting>
  <conditionalFormatting sqref="F253">
    <cfRule type="cellIs" dxfId="2" priority="1103" stopIfTrue="1" operator="lessThan">
      <formula>0</formula>
    </cfRule>
  </conditionalFormatting>
  <conditionalFormatting sqref="F254">
    <cfRule type="cellIs" dxfId="2" priority="1102" stopIfTrue="1" operator="lessThan">
      <formula>0</formula>
    </cfRule>
  </conditionalFormatting>
  <conditionalFormatting sqref="F255">
    <cfRule type="cellIs" dxfId="2" priority="1101" stopIfTrue="1" operator="lessThan">
      <formula>0</formula>
    </cfRule>
  </conditionalFormatting>
  <conditionalFormatting sqref="F256">
    <cfRule type="cellIs" dxfId="2" priority="1100" stopIfTrue="1" operator="lessThan">
      <formula>0</formula>
    </cfRule>
  </conditionalFormatting>
  <conditionalFormatting sqref="F257">
    <cfRule type="cellIs" dxfId="2" priority="1099" stopIfTrue="1" operator="lessThan">
      <formula>0</formula>
    </cfRule>
  </conditionalFormatting>
  <conditionalFormatting sqref="F258">
    <cfRule type="cellIs" dxfId="2" priority="1098" stopIfTrue="1" operator="lessThan">
      <formula>0</formula>
    </cfRule>
  </conditionalFormatting>
  <conditionalFormatting sqref="F259">
    <cfRule type="cellIs" dxfId="2" priority="1097" stopIfTrue="1" operator="lessThan">
      <formula>0</formula>
    </cfRule>
  </conditionalFormatting>
  <conditionalFormatting sqref="F260">
    <cfRule type="cellIs" dxfId="2" priority="1096" stopIfTrue="1" operator="lessThan">
      <formula>0</formula>
    </cfRule>
  </conditionalFormatting>
  <conditionalFormatting sqref="F261">
    <cfRule type="cellIs" dxfId="2" priority="1095" stopIfTrue="1" operator="lessThan">
      <formula>0</formula>
    </cfRule>
  </conditionalFormatting>
  <conditionalFormatting sqref="F262">
    <cfRule type="cellIs" dxfId="2" priority="1094" stopIfTrue="1" operator="lessThan">
      <formula>0</formula>
    </cfRule>
  </conditionalFormatting>
  <conditionalFormatting sqref="F263">
    <cfRule type="cellIs" dxfId="2" priority="1093" stopIfTrue="1" operator="lessThan">
      <formula>0</formula>
    </cfRule>
  </conditionalFormatting>
  <conditionalFormatting sqref="F264">
    <cfRule type="cellIs" dxfId="2" priority="1092" stopIfTrue="1" operator="lessThan">
      <formula>0</formula>
    </cfRule>
  </conditionalFormatting>
  <conditionalFormatting sqref="F265">
    <cfRule type="cellIs" dxfId="2" priority="1091" stopIfTrue="1" operator="lessThan">
      <formula>0</formula>
    </cfRule>
  </conditionalFormatting>
  <conditionalFormatting sqref="F266">
    <cfRule type="cellIs" dxfId="2" priority="1090" stopIfTrue="1" operator="lessThan">
      <formula>0</formula>
    </cfRule>
  </conditionalFormatting>
  <conditionalFormatting sqref="F267">
    <cfRule type="cellIs" dxfId="2" priority="1089" stopIfTrue="1" operator="lessThan">
      <formula>0</formula>
    </cfRule>
  </conditionalFormatting>
  <conditionalFormatting sqref="F268">
    <cfRule type="cellIs" dxfId="2" priority="1088" stopIfTrue="1" operator="lessThan">
      <formula>0</formula>
    </cfRule>
  </conditionalFormatting>
  <conditionalFormatting sqref="F269">
    <cfRule type="cellIs" dxfId="2" priority="1087" stopIfTrue="1" operator="lessThan">
      <formula>0</formula>
    </cfRule>
  </conditionalFormatting>
  <conditionalFormatting sqref="F270">
    <cfRule type="cellIs" dxfId="2" priority="1086" stopIfTrue="1" operator="lessThan">
      <formula>0</formula>
    </cfRule>
  </conditionalFormatting>
  <conditionalFormatting sqref="F271">
    <cfRule type="cellIs" dxfId="2" priority="1085" stopIfTrue="1" operator="lessThan">
      <formula>0</formula>
    </cfRule>
  </conditionalFormatting>
  <conditionalFormatting sqref="F272">
    <cfRule type="cellIs" dxfId="2" priority="1084" stopIfTrue="1" operator="lessThan">
      <formula>0</formula>
    </cfRule>
  </conditionalFormatting>
  <conditionalFormatting sqref="F273">
    <cfRule type="cellIs" dxfId="2" priority="1083" stopIfTrue="1" operator="lessThan">
      <formula>0</formula>
    </cfRule>
  </conditionalFormatting>
  <conditionalFormatting sqref="F274">
    <cfRule type="cellIs" dxfId="2" priority="1082" stopIfTrue="1" operator="lessThan">
      <formula>0</formula>
    </cfRule>
  </conditionalFormatting>
  <conditionalFormatting sqref="F275">
    <cfRule type="cellIs" dxfId="2" priority="1081" stopIfTrue="1" operator="lessThan">
      <formula>0</formula>
    </cfRule>
  </conditionalFormatting>
  <conditionalFormatting sqref="F276">
    <cfRule type="cellIs" dxfId="2" priority="1080" stopIfTrue="1" operator="lessThan">
      <formula>0</formula>
    </cfRule>
  </conditionalFormatting>
  <conditionalFormatting sqref="F277">
    <cfRule type="cellIs" dxfId="2" priority="1079" stopIfTrue="1" operator="lessThan">
      <formula>0</formula>
    </cfRule>
  </conditionalFormatting>
  <conditionalFormatting sqref="F278">
    <cfRule type="cellIs" dxfId="2" priority="1078" stopIfTrue="1" operator="lessThan">
      <formula>0</formula>
    </cfRule>
  </conditionalFormatting>
  <conditionalFormatting sqref="F279">
    <cfRule type="cellIs" dxfId="2" priority="1077" stopIfTrue="1" operator="lessThan">
      <formula>0</formula>
    </cfRule>
  </conditionalFormatting>
  <conditionalFormatting sqref="F280">
    <cfRule type="cellIs" dxfId="2" priority="1076" stopIfTrue="1" operator="lessThan">
      <formula>0</formula>
    </cfRule>
  </conditionalFormatting>
  <conditionalFormatting sqref="F281">
    <cfRule type="cellIs" dxfId="2" priority="1075" stopIfTrue="1" operator="lessThan">
      <formula>0</formula>
    </cfRule>
  </conditionalFormatting>
  <conditionalFormatting sqref="F282">
    <cfRule type="cellIs" dxfId="2" priority="1074" stopIfTrue="1" operator="lessThan">
      <formula>0</formula>
    </cfRule>
  </conditionalFormatting>
  <conditionalFormatting sqref="F283">
    <cfRule type="cellIs" dxfId="2" priority="1073" stopIfTrue="1" operator="lessThan">
      <formula>0</formula>
    </cfRule>
  </conditionalFormatting>
  <conditionalFormatting sqref="F284">
    <cfRule type="cellIs" dxfId="2" priority="1072" stopIfTrue="1" operator="lessThan">
      <formula>0</formula>
    </cfRule>
  </conditionalFormatting>
  <conditionalFormatting sqref="F285">
    <cfRule type="cellIs" dxfId="2" priority="1071" stopIfTrue="1" operator="lessThan">
      <formula>0</formula>
    </cfRule>
  </conditionalFormatting>
  <conditionalFormatting sqref="F286">
    <cfRule type="cellIs" dxfId="2" priority="1070" stopIfTrue="1" operator="lessThan">
      <formula>0</formula>
    </cfRule>
  </conditionalFormatting>
  <conditionalFormatting sqref="F287">
    <cfRule type="cellIs" dxfId="2" priority="1069" stopIfTrue="1" operator="lessThan">
      <formula>0</formula>
    </cfRule>
  </conditionalFormatting>
  <conditionalFormatting sqref="F288">
    <cfRule type="cellIs" dxfId="2" priority="1068" stopIfTrue="1" operator="lessThan">
      <formula>0</formula>
    </cfRule>
  </conditionalFormatting>
  <conditionalFormatting sqref="F289">
    <cfRule type="cellIs" dxfId="2" priority="1067" stopIfTrue="1" operator="lessThan">
      <formula>0</formula>
    </cfRule>
  </conditionalFormatting>
  <conditionalFormatting sqref="F290">
    <cfRule type="cellIs" dxfId="2" priority="1066" stopIfTrue="1" operator="lessThan">
      <formula>0</formula>
    </cfRule>
  </conditionalFormatting>
  <conditionalFormatting sqref="F291">
    <cfRule type="cellIs" dxfId="2" priority="1065" stopIfTrue="1" operator="lessThan">
      <formula>0</formula>
    </cfRule>
  </conditionalFormatting>
  <conditionalFormatting sqref="F292">
    <cfRule type="cellIs" dxfId="2" priority="1064" stopIfTrue="1" operator="lessThan">
      <formula>0</formula>
    </cfRule>
  </conditionalFormatting>
  <conditionalFormatting sqref="F293">
    <cfRule type="cellIs" dxfId="2" priority="1063" stopIfTrue="1" operator="lessThan">
      <formula>0</formula>
    </cfRule>
  </conditionalFormatting>
  <conditionalFormatting sqref="F294">
    <cfRule type="cellIs" dxfId="2" priority="1062" stopIfTrue="1" operator="lessThan">
      <formula>0</formula>
    </cfRule>
  </conditionalFormatting>
  <conditionalFormatting sqref="F295">
    <cfRule type="cellIs" dxfId="2" priority="1061" stopIfTrue="1" operator="lessThan">
      <formula>0</formula>
    </cfRule>
  </conditionalFormatting>
  <conditionalFormatting sqref="F296">
    <cfRule type="cellIs" dxfId="2" priority="1060" stopIfTrue="1" operator="lessThan">
      <formula>0</formula>
    </cfRule>
  </conditionalFormatting>
  <conditionalFormatting sqref="F297">
    <cfRule type="cellIs" dxfId="2" priority="1059" stopIfTrue="1" operator="lessThan">
      <formula>0</formula>
    </cfRule>
  </conditionalFormatting>
  <conditionalFormatting sqref="F298">
    <cfRule type="cellIs" dxfId="2" priority="1058" stopIfTrue="1" operator="lessThan">
      <formula>0</formula>
    </cfRule>
  </conditionalFormatting>
  <conditionalFormatting sqref="F299">
    <cfRule type="cellIs" dxfId="2" priority="1057" stopIfTrue="1" operator="lessThan">
      <formula>0</formula>
    </cfRule>
  </conditionalFormatting>
  <conditionalFormatting sqref="F300">
    <cfRule type="cellIs" dxfId="2" priority="1056" stopIfTrue="1" operator="lessThan">
      <formula>0</formula>
    </cfRule>
  </conditionalFormatting>
  <conditionalFormatting sqref="F301">
    <cfRule type="cellIs" dxfId="2" priority="1055" stopIfTrue="1" operator="lessThan">
      <formula>0</formula>
    </cfRule>
  </conditionalFormatting>
  <conditionalFormatting sqref="F302">
    <cfRule type="cellIs" dxfId="2" priority="1054" stopIfTrue="1" operator="lessThan">
      <formula>0</formula>
    </cfRule>
  </conditionalFormatting>
  <conditionalFormatting sqref="F303">
    <cfRule type="cellIs" dxfId="2" priority="1053" stopIfTrue="1" operator="lessThan">
      <formula>0</formula>
    </cfRule>
  </conditionalFormatting>
  <conditionalFormatting sqref="F304">
    <cfRule type="cellIs" dxfId="2" priority="1052" stopIfTrue="1" operator="lessThan">
      <formula>0</formula>
    </cfRule>
  </conditionalFormatting>
  <conditionalFormatting sqref="F305">
    <cfRule type="cellIs" dxfId="2" priority="1051" stopIfTrue="1" operator="lessThan">
      <formula>0</formula>
    </cfRule>
  </conditionalFormatting>
  <conditionalFormatting sqref="F306">
    <cfRule type="cellIs" dxfId="2" priority="1050" stopIfTrue="1" operator="lessThan">
      <formula>0</formula>
    </cfRule>
  </conditionalFormatting>
  <conditionalFormatting sqref="F307">
    <cfRule type="cellIs" dxfId="2" priority="1049" stopIfTrue="1" operator="lessThan">
      <formula>0</formula>
    </cfRule>
  </conditionalFormatting>
  <conditionalFormatting sqref="F308">
    <cfRule type="cellIs" dxfId="2" priority="1048" stopIfTrue="1" operator="lessThan">
      <formula>0</formula>
    </cfRule>
  </conditionalFormatting>
  <conditionalFormatting sqref="F309">
    <cfRule type="cellIs" dxfId="2" priority="1047" stopIfTrue="1" operator="lessThan">
      <formula>0</formula>
    </cfRule>
  </conditionalFormatting>
  <conditionalFormatting sqref="F310">
    <cfRule type="cellIs" dxfId="2" priority="1046" stopIfTrue="1" operator="lessThan">
      <formula>0</formula>
    </cfRule>
  </conditionalFormatting>
  <conditionalFormatting sqref="F311">
    <cfRule type="cellIs" dxfId="2" priority="1045" stopIfTrue="1" operator="lessThan">
      <formula>0</formula>
    </cfRule>
  </conditionalFormatting>
  <conditionalFormatting sqref="F312">
    <cfRule type="cellIs" dxfId="2" priority="1044" stopIfTrue="1" operator="lessThan">
      <formula>0</formula>
    </cfRule>
  </conditionalFormatting>
  <conditionalFormatting sqref="F313">
    <cfRule type="cellIs" dxfId="2" priority="1043" stopIfTrue="1" operator="lessThan">
      <formula>0</formula>
    </cfRule>
  </conditionalFormatting>
  <conditionalFormatting sqref="F314">
    <cfRule type="cellIs" dxfId="2" priority="1042" stopIfTrue="1" operator="lessThan">
      <formula>0</formula>
    </cfRule>
  </conditionalFormatting>
  <conditionalFormatting sqref="F315">
    <cfRule type="cellIs" dxfId="2" priority="1041" stopIfTrue="1" operator="lessThan">
      <formula>0</formula>
    </cfRule>
  </conditionalFormatting>
  <conditionalFormatting sqref="F316">
    <cfRule type="cellIs" dxfId="2" priority="1040" stopIfTrue="1" operator="lessThan">
      <formula>0</formula>
    </cfRule>
  </conditionalFormatting>
  <conditionalFormatting sqref="F317">
    <cfRule type="cellIs" dxfId="2" priority="1039" stopIfTrue="1" operator="lessThan">
      <formula>0</formula>
    </cfRule>
  </conditionalFormatting>
  <conditionalFormatting sqref="F318">
    <cfRule type="cellIs" dxfId="2" priority="1038" stopIfTrue="1" operator="lessThan">
      <formula>0</formula>
    </cfRule>
  </conditionalFormatting>
  <conditionalFormatting sqref="F319">
    <cfRule type="cellIs" dxfId="2" priority="1037" stopIfTrue="1" operator="lessThan">
      <formula>0</formula>
    </cfRule>
  </conditionalFormatting>
  <conditionalFormatting sqref="F320">
    <cfRule type="cellIs" dxfId="2" priority="1036" stopIfTrue="1" operator="lessThan">
      <formula>0</formula>
    </cfRule>
  </conditionalFormatting>
  <conditionalFormatting sqref="F321">
    <cfRule type="cellIs" dxfId="2" priority="1035" stopIfTrue="1" operator="lessThan">
      <formula>0</formula>
    </cfRule>
  </conditionalFormatting>
  <conditionalFormatting sqref="F322">
    <cfRule type="cellIs" dxfId="2" priority="1034" stopIfTrue="1" operator="lessThan">
      <formula>0</formula>
    </cfRule>
  </conditionalFormatting>
  <conditionalFormatting sqref="F323">
    <cfRule type="cellIs" dxfId="2" priority="1033" stopIfTrue="1" operator="lessThan">
      <formula>0</formula>
    </cfRule>
  </conditionalFormatting>
  <conditionalFormatting sqref="F324">
    <cfRule type="cellIs" dxfId="2" priority="1032" stopIfTrue="1" operator="lessThan">
      <formula>0</formula>
    </cfRule>
  </conditionalFormatting>
  <conditionalFormatting sqref="F325">
    <cfRule type="cellIs" dxfId="2" priority="1031" stopIfTrue="1" operator="lessThan">
      <formula>0</formula>
    </cfRule>
  </conditionalFormatting>
  <conditionalFormatting sqref="F326">
    <cfRule type="cellIs" dxfId="2" priority="1030" stopIfTrue="1" operator="lessThan">
      <formula>0</formula>
    </cfRule>
  </conditionalFormatting>
  <conditionalFormatting sqref="F327">
    <cfRule type="cellIs" dxfId="2" priority="1029" stopIfTrue="1" operator="lessThan">
      <formula>0</formula>
    </cfRule>
  </conditionalFormatting>
  <conditionalFormatting sqref="F328">
    <cfRule type="cellIs" dxfId="2" priority="1028" stopIfTrue="1" operator="lessThan">
      <formula>0</formula>
    </cfRule>
  </conditionalFormatting>
  <conditionalFormatting sqref="F329">
    <cfRule type="cellIs" dxfId="2" priority="1027" stopIfTrue="1" operator="lessThan">
      <formula>0</formula>
    </cfRule>
  </conditionalFormatting>
  <conditionalFormatting sqref="F330">
    <cfRule type="cellIs" dxfId="2" priority="1026" stopIfTrue="1" operator="lessThan">
      <formula>0</formula>
    </cfRule>
  </conditionalFormatting>
  <conditionalFormatting sqref="F331">
    <cfRule type="cellIs" dxfId="2" priority="1025" stopIfTrue="1" operator="lessThan">
      <formula>0</formula>
    </cfRule>
  </conditionalFormatting>
  <conditionalFormatting sqref="F332">
    <cfRule type="cellIs" dxfId="2" priority="1024" stopIfTrue="1" operator="lessThan">
      <formula>0</formula>
    </cfRule>
  </conditionalFormatting>
  <conditionalFormatting sqref="F333">
    <cfRule type="cellIs" dxfId="2" priority="1023" stopIfTrue="1" operator="lessThan">
      <formula>0</formula>
    </cfRule>
  </conditionalFormatting>
  <conditionalFormatting sqref="F334">
    <cfRule type="cellIs" dxfId="2" priority="1022" stopIfTrue="1" operator="lessThan">
      <formula>0</formula>
    </cfRule>
  </conditionalFormatting>
  <conditionalFormatting sqref="F335">
    <cfRule type="cellIs" dxfId="2" priority="1021" stopIfTrue="1" operator="lessThan">
      <formula>0</formula>
    </cfRule>
  </conditionalFormatting>
  <conditionalFormatting sqref="F336">
    <cfRule type="cellIs" dxfId="2" priority="1020" stopIfTrue="1" operator="lessThan">
      <formula>0</formula>
    </cfRule>
  </conditionalFormatting>
  <conditionalFormatting sqref="F337">
    <cfRule type="cellIs" dxfId="2" priority="1019" stopIfTrue="1" operator="lessThan">
      <formula>0</formula>
    </cfRule>
  </conditionalFormatting>
  <conditionalFormatting sqref="F338">
    <cfRule type="cellIs" dxfId="2" priority="1018" stopIfTrue="1" operator="lessThan">
      <formula>0</formula>
    </cfRule>
  </conditionalFormatting>
  <conditionalFormatting sqref="F339">
    <cfRule type="cellIs" dxfId="2" priority="1017" stopIfTrue="1" operator="lessThan">
      <formula>0</formula>
    </cfRule>
  </conditionalFormatting>
  <conditionalFormatting sqref="F340">
    <cfRule type="cellIs" dxfId="2" priority="1016" stopIfTrue="1" operator="lessThan">
      <formula>0</formula>
    </cfRule>
  </conditionalFormatting>
  <conditionalFormatting sqref="F341">
    <cfRule type="cellIs" dxfId="2" priority="1015" stopIfTrue="1" operator="lessThan">
      <formula>0</formula>
    </cfRule>
  </conditionalFormatting>
  <conditionalFormatting sqref="F342">
    <cfRule type="cellIs" dxfId="2" priority="1014" stopIfTrue="1" operator="lessThan">
      <formula>0</formula>
    </cfRule>
  </conditionalFormatting>
  <conditionalFormatting sqref="F343">
    <cfRule type="cellIs" dxfId="2" priority="1013" stopIfTrue="1" operator="lessThan">
      <formula>0</formula>
    </cfRule>
  </conditionalFormatting>
  <conditionalFormatting sqref="F344">
    <cfRule type="cellIs" dxfId="2" priority="1012" stopIfTrue="1" operator="lessThan">
      <formula>0</formula>
    </cfRule>
  </conditionalFormatting>
  <conditionalFormatting sqref="F345">
    <cfRule type="cellIs" dxfId="2" priority="1011" stopIfTrue="1" operator="lessThan">
      <formula>0</formula>
    </cfRule>
  </conditionalFormatting>
  <conditionalFormatting sqref="F346">
    <cfRule type="cellIs" dxfId="2" priority="1010" stopIfTrue="1" operator="lessThan">
      <formula>0</formula>
    </cfRule>
  </conditionalFormatting>
  <conditionalFormatting sqref="F347">
    <cfRule type="cellIs" dxfId="2" priority="1009" stopIfTrue="1" operator="lessThan">
      <formula>0</formula>
    </cfRule>
  </conditionalFormatting>
  <conditionalFormatting sqref="F348">
    <cfRule type="cellIs" dxfId="2" priority="1008" stopIfTrue="1" operator="lessThan">
      <formula>0</formula>
    </cfRule>
  </conditionalFormatting>
  <conditionalFormatting sqref="F349">
    <cfRule type="cellIs" dxfId="2" priority="1007" stopIfTrue="1" operator="lessThan">
      <formula>0</formula>
    </cfRule>
  </conditionalFormatting>
  <conditionalFormatting sqref="F350">
    <cfRule type="cellIs" dxfId="2" priority="1006" stopIfTrue="1" operator="lessThan">
      <formula>0</formula>
    </cfRule>
  </conditionalFormatting>
  <conditionalFormatting sqref="F351">
    <cfRule type="cellIs" dxfId="2" priority="1005" stopIfTrue="1" operator="lessThan">
      <formula>0</formula>
    </cfRule>
  </conditionalFormatting>
  <conditionalFormatting sqref="F352">
    <cfRule type="cellIs" dxfId="2" priority="1004" stopIfTrue="1" operator="lessThan">
      <formula>0</formula>
    </cfRule>
  </conditionalFormatting>
  <conditionalFormatting sqref="F353">
    <cfRule type="cellIs" dxfId="2" priority="1003" stopIfTrue="1" operator="lessThan">
      <formula>0</formula>
    </cfRule>
  </conditionalFormatting>
  <conditionalFormatting sqref="F354">
    <cfRule type="cellIs" dxfId="2" priority="1002" stopIfTrue="1" operator="lessThan">
      <formula>0</formula>
    </cfRule>
  </conditionalFormatting>
  <conditionalFormatting sqref="F355">
    <cfRule type="cellIs" dxfId="2" priority="1001" stopIfTrue="1" operator="lessThan">
      <formula>0</formula>
    </cfRule>
  </conditionalFormatting>
  <conditionalFormatting sqref="F356">
    <cfRule type="cellIs" dxfId="2" priority="1000" stopIfTrue="1" operator="lessThan">
      <formula>0</formula>
    </cfRule>
  </conditionalFormatting>
  <conditionalFormatting sqref="F357">
    <cfRule type="cellIs" dxfId="2" priority="999" stopIfTrue="1" operator="lessThan">
      <formula>0</formula>
    </cfRule>
  </conditionalFormatting>
  <conditionalFormatting sqref="F358">
    <cfRule type="cellIs" dxfId="2" priority="998" stopIfTrue="1" operator="lessThan">
      <formula>0</formula>
    </cfRule>
  </conditionalFormatting>
  <conditionalFormatting sqref="F359">
    <cfRule type="cellIs" dxfId="2" priority="997" stopIfTrue="1" operator="lessThan">
      <formula>0</formula>
    </cfRule>
  </conditionalFormatting>
  <conditionalFormatting sqref="F360">
    <cfRule type="cellIs" dxfId="2" priority="996" stopIfTrue="1" operator="lessThan">
      <formula>0</formula>
    </cfRule>
  </conditionalFormatting>
  <conditionalFormatting sqref="F361">
    <cfRule type="cellIs" dxfId="2" priority="995" stopIfTrue="1" operator="lessThan">
      <formula>0</formula>
    </cfRule>
  </conditionalFormatting>
  <conditionalFormatting sqref="F362">
    <cfRule type="cellIs" dxfId="2" priority="994" stopIfTrue="1" operator="lessThan">
      <formula>0</formula>
    </cfRule>
  </conditionalFormatting>
  <conditionalFormatting sqref="F363">
    <cfRule type="cellIs" dxfId="2" priority="993" stopIfTrue="1" operator="lessThan">
      <formula>0</formula>
    </cfRule>
  </conditionalFormatting>
  <conditionalFormatting sqref="F364">
    <cfRule type="cellIs" dxfId="2" priority="992" stopIfTrue="1" operator="lessThan">
      <formula>0</formula>
    </cfRule>
  </conditionalFormatting>
  <conditionalFormatting sqref="F365">
    <cfRule type="cellIs" dxfId="2" priority="991" stopIfTrue="1" operator="lessThan">
      <formula>0</formula>
    </cfRule>
  </conditionalFormatting>
  <conditionalFormatting sqref="F366">
    <cfRule type="cellIs" dxfId="2" priority="990" stopIfTrue="1" operator="lessThan">
      <formula>0</formula>
    </cfRule>
  </conditionalFormatting>
  <conditionalFormatting sqref="F367">
    <cfRule type="cellIs" dxfId="2" priority="989" stopIfTrue="1" operator="lessThan">
      <formula>0</formula>
    </cfRule>
  </conditionalFormatting>
  <conditionalFormatting sqref="F368">
    <cfRule type="cellIs" dxfId="2" priority="988" stopIfTrue="1" operator="lessThan">
      <formula>0</formula>
    </cfRule>
  </conditionalFormatting>
  <conditionalFormatting sqref="F369">
    <cfRule type="cellIs" dxfId="2" priority="987" stopIfTrue="1" operator="lessThan">
      <formula>0</formula>
    </cfRule>
  </conditionalFormatting>
  <conditionalFormatting sqref="F370">
    <cfRule type="cellIs" dxfId="2" priority="986" stopIfTrue="1" operator="lessThan">
      <formula>0</formula>
    </cfRule>
  </conditionalFormatting>
  <conditionalFormatting sqref="F371">
    <cfRule type="cellIs" dxfId="2" priority="985" stopIfTrue="1" operator="lessThan">
      <formula>0</formula>
    </cfRule>
  </conditionalFormatting>
  <conditionalFormatting sqref="F372">
    <cfRule type="cellIs" dxfId="2" priority="984" stopIfTrue="1" operator="lessThan">
      <formula>0</formula>
    </cfRule>
  </conditionalFormatting>
  <conditionalFormatting sqref="F373">
    <cfRule type="cellIs" dxfId="2" priority="983" stopIfTrue="1" operator="lessThan">
      <formula>0</formula>
    </cfRule>
  </conditionalFormatting>
  <conditionalFormatting sqref="F374">
    <cfRule type="cellIs" dxfId="2" priority="982" stopIfTrue="1" operator="lessThan">
      <formula>0</formula>
    </cfRule>
  </conditionalFormatting>
  <conditionalFormatting sqref="F375">
    <cfRule type="cellIs" dxfId="2" priority="981" stopIfTrue="1" operator="lessThan">
      <formula>0</formula>
    </cfRule>
  </conditionalFormatting>
  <conditionalFormatting sqref="F376">
    <cfRule type="cellIs" dxfId="2" priority="980" stopIfTrue="1" operator="lessThan">
      <formula>0</formula>
    </cfRule>
  </conditionalFormatting>
  <conditionalFormatting sqref="F377">
    <cfRule type="cellIs" dxfId="2" priority="979" stopIfTrue="1" operator="lessThan">
      <formula>0</formula>
    </cfRule>
  </conditionalFormatting>
  <conditionalFormatting sqref="F378">
    <cfRule type="cellIs" dxfId="2" priority="978" stopIfTrue="1" operator="lessThan">
      <formula>0</formula>
    </cfRule>
  </conditionalFormatting>
  <conditionalFormatting sqref="F379">
    <cfRule type="cellIs" dxfId="2" priority="977" stopIfTrue="1" operator="lessThan">
      <formula>0</formula>
    </cfRule>
  </conditionalFormatting>
  <conditionalFormatting sqref="F380">
    <cfRule type="cellIs" dxfId="2" priority="976" stopIfTrue="1" operator="lessThan">
      <formula>0</formula>
    </cfRule>
  </conditionalFormatting>
  <conditionalFormatting sqref="F381">
    <cfRule type="cellIs" dxfId="2" priority="975" stopIfTrue="1" operator="lessThan">
      <formula>0</formula>
    </cfRule>
  </conditionalFormatting>
  <conditionalFormatting sqref="F382">
    <cfRule type="cellIs" dxfId="2" priority="974" stopIfTrue="1" operator="lessThan">
      <formula>0</formula>
    </cfRule>
  </conditionalFormatting>
  <conditionalFormatting sqref="F383">
    <cfRule type="cellIs" dxfId="2" priority="973" stopIfTrue="1" operator="lessThan">
      <formula>0</formula>
    </cfRule>
  </conditionalFormatting>
  <conditionalFormatting sqref="F384">
    <cfRule type="cellIs" dxfId="2" priority="972" stopIfTrue="1" operator="lessThan">
      <formula>0</formula>
    </cfRule>
  </conditionalFormatting>
  <conditionalFormatting sqref="F385">
    <cfRule type="cellIs" dxfId="2" priority="971" stopIfTrue="1" operator="lessThan">
      <formula>0</formula>
    </cfRule>
  </conditionalFormatting>
  <conditionalFormatting sqref="F386">
    <cfRule type="cellIs" dxfId="2" priority="970" stopIfTrue="1" operator="lessThan">
      <formula>0</formula>
    </cfRule>
  </conditionalFormatting>
  <conditionalFormatting sqref="F387">
    <cfRule type="cellIs" dxfId="2" priority="969" stopIfTrue="1" operator="lessThan">
      <formula>0</formula>
    </cfRule>
  </conditionalFormatting>
  <conditionalFormatting sqref="F388">
    <cfRule type="cellIs" dxfId="2" priority="968" stopIfTrue="1" operator="lessThan">
      <formula>0</formula>
    </cfRule>
  </conditionalFormatting>
  <conditionalFormatting sqref="F389">
    <cfRule type="cellIs" dxfId="2" priority="967" stopIfTrue="1" operator="lessThan">
      <formula>0</formula>
    </cfRule>
  </conditionalFormatting>
  <conditionalFormatting sqref="F390">
    <cfRule type="cellIs" dxfId="2" priority="966" stopIfTrue="1" operator="lessThan">
      <formula>0</formula>
    </cfRule>
  </conditionalFormatting>
  <conditionalFormatting sqref="F391">
    <cfRule type="cellIs" dxfId="2" priority="965" stopIfTrue="1" operator="lessThan">
      <formula>0</formula>
    </cfRule>
  </conditionalFormatting>
  <conditionalFormatting sqref="F392">
    <cfRule type="cellIs" dxfId="2" priority="964" stopIfTrue="1" operator="lessThan">
      <formula>0</formula>
    </cfRule>
  </conditionalFormatting>
  <conditionalFormatting sqref="F393">
    <cfRule type="cellIs" dxfId="2" priority="963" stopIfTrue="1" operator="lessThan">
      <formula>0</formula>
    </cfRule>
  </conditionalFormatting>
  <conditionalFormatting sqref="F394">
    <cfRule type="cellIs" dxfId="2" priority="962" stopIfTrue="1" operator="lessThan">
      <formula>0</formula>
    </cfRule>
  </conditionalFormatting>
  <conditionalFormatting sqref="F395">
    <cfRule type="cellIs" dxfId="2" priority="961" stopIfTrue="1" operator="lessThan">
      <formula>0</formula>
    </cfRule>
  </conditionalFormatting>
  <conditionalFormatting sqref="F396">
    <cfRule type="cellIs" dxfId="2" priority="960" stopIfTrue="1" operator="lessThan">
      <formula>0</formula>
    </cfRule>
  </conditionalFormatting>
  <conditionalFormatting sqref="F397">
    <cfRule type="cellIs" dxfId="2" priority="959" stopIfTrue="1" operator="lessThan">
      <formula>0</formula>
    </cfRule>
  </conditionalFormatting>
  <conditionalFormatting sqref="F398">
    <cfRule type="cellIs" dxfId="2" priority="958" stopIfTrue="1" operator="lessThan">
      <formula>0</formula>
    </cfRule>
  </conditionalFormatting>
  <conditionalFormatting sqref="F399">
    <cfRule type="cellIs" dxfId="2" priority="957" stopIfTrue="1" operator="lessThan">
      <formula>0</formula>
    </cfRule>
  </conditionalFormatting>
  <conditionalFormatting sqref="F400">
    <cfRule type="cellIs" dxfId="2" priority="956" stopIfTrue="1" operator="lessThan">
      <formula>0</formula>
    </cfRule>
  </conditionalFormatting>
  <conditionalFormatting sqref="F401">
    <cfRule type="cellIs" dxfId="2" priority="955" stopIfTrue="1" operator="lessThan">
      <formula>0</formula>
    </cfRule>
  </conditionalFormatting>
  <conditionalFormatting sqref="F402">
    <cfRule type="cellIs" dxfId="2" priority="954" stopIfTrue="1" operator="lessThan">
      <formula>0</formula>
    </cfRule>
  </conditionalFormatting>
  <conditionalFormatting sqref="F403">
    <cfRule type="cellIs" dxfId="2" priority="953" stopIfTrue="1" operator="lessThan">
      <formula>0</formula>
    </cfRule>
  </conditionalFormatting>
  <conditionalFormatting sqref="F404">
    <cfRule type="cellIs" dxfId="2" priority="952" stopIfTrue="1" operator="lessThan">
      <formula>0</formula>
    </cfRule>
  </conditionalFormatting>
  <conditionalFormatting sqref="F405">
    <cfRule type="cellIs" dxfId="2" priority="951" stopIfTrue="1" operator="lessThan">
      <formula>0</formula>
    </cfRule>
  </conditionalFormatting>
  <conditionalFormatting sqref="F406">
    <cfRule type="cellIs" dxfId="2" priority="950" stopIfTrue="1" operator="lessThan">
      <formula>0</formula>
    </cfRule>
  </conditionalFormatting>
  <conditionalFormatting sqref="F407">
    <cfRule type="cellIs" dxfId="2" priority="949" stopIfTrue="1" operator="lessThan">
      <formula>0</formula>
    </cfRule>
  </conditionalFormatting>
  <conditionalFormatting sqref="F408">
    <cfRule type="cellIs" dxfId="2" priority="948" stopIfTrue="1" operator="lessThan">
      <formula>0</formula>
    </cfRule>
  </conditionalFormatting>
  <conditionalFormatting sqref="F409">
    <cfRule type="cellIs" dxfId="2" priority="947" stopIfTrue="1" operator="lessThan">
      <formula>0</formula>
    </cfRule>
  </conditionalFormatting>
  <conditionalFormatting sqref="F410">
    <cfRule type="cellIs" dxfId="2" priority="946" stopIfTrue="1" operator="lessThan">
      <formula>0</formula>
    </cfRule>
  </conditionalFormatting>
  <conditionalFormatting sqref="F411">
    <cfRule type="cellIs" dxfId="2" priority="945" stopIfTrue="1" operator="lessThan">
      <formula>0</formula>
    </cfRule>
  </conditionalFormatting>
  <conditionalFormatting sqref="F412">
    <cfRule type="cellIs" dxfId="2" priority="944" stopIfTrue="1" operator="lessThan">
      <formula>0</formula>
    </cfRule>
  </conditionalFormatting>
  <conditionalFormatting sqref="F413">
    <cfRule type="cellIs" dxfId="2" priority="943" stopIfTrue="1" operator="lessThan">
      <formula>0</formula>
    </cfRule>
  </conditionalFormatting>
  <conditionalFormatting sqref="F414">
    <cfRule type="cellIs" dxfId="2" priority="942" stopIfTrue="1" operator="lessThan">
      <formula>0</formula>
    </cfRule>
  </conditionalFormatting>
  <conditionalFormatting sqref="F415">
    <cfRule type="cellIs" dxfId="2" priority="941" stopIfTrue="1" operator="lessThan">
      <formula>0</formula>
    </cfRule>
  </conditionalFormatting>
  <conditionalFormatting sqref="F416">
    <cfRule type="cellIs" dxfId="2" priority="940" stopIfTrue="1" operator="lessThan">
      <formula>0</formula>
    </cfRule>
  </conditionalFormatting>
  <conditionalFormatting sqref="F417">
    <cfRule type="cellIs" dxfId="2" priority="939" stopIfTrue="1" operator="lessThan">
      <formula>0</formula>
    </cfRule>
  </conditionalFormatting>
  <conditionalFormatting sqref="F418">
    <cfRule type="cellIs" dxfId="2" priority="938" stopIfTrue="1" operator="lessThan">
      <formula>0</formula>
    </cfRule>
  </conditionalFormatting>
  <conditionalFormatting sqref="F419">
    <cfRule type="cellIs" dxfId="2" priority="937" stopIfTrue="1" operator="lessThan">
      <formula>0</formula>
    </cfRule>
  </conditionalFormatting>
  <conditionalFormatting sqref="F420">
    <cfRule type="cellIs" dxfId="2" priority="936" stopIfTrue="1" operator="lessThan">
      <formula>0</formula>
    </cfRule>
  </conditionalFormatting>
  <conditionalFormatting sqref="F421">
    <cfRule type="cellIs" dxfId="2" priority="935" stopIfTrue="1" operator="lessThan">
      <formula>0</formula>
    </cfRule>
  </conditionalFormatting>
  <conditionalFormatting sqref="F422">
    <cfRule type="cellIs" dxfId="2" priority="934" stopIfTrue="1" operator="lessThan">
      <formula>0</formula>
    </cfRule>
  </conditionalFormatting>
  <conditionalFormatting sqref="F423">
    <cfRule type="cellIs" dxfId="2" priority="933" stopIfTrue="1" operator="lessThan">
      <formula>0</formula>
    </cfRule>
  </conditionalFormatting>
  <conditionalFormatting sqref="F424">
    <cfRule type="cellIs" dxfId="2" priority="932" stopIfTrue="1" operator="lessThan">
      <formula>0</formula>
    </cfRule>
  </conditionalFormatting>
  <conditionalFormatting sqref="F425">
    <cfRule type="cellIs" dxfId="2" priority="931" stopIfTrue="1" operator="lessThan">
      <formula>0</formula>
    </cfRule>
  </conditionalFormatting>
  <conditionalFormatting sqref="F426">
    <cfRule type="cellIs" dxfId="2" priority="930" stopIfTrue="1" operator="lessThan">
      <formula>0</formula>
    </cfRule>
  </conditionalFormatting>
  <conditionalFormatting sqref="F427">
    <cfRule type="cellIs" dxfId="2" priority="929" stopIfTrue="1" operator="lessThan">
      <formula>0</formula>
    </cfRule>
  </conditionalFormatting>
  <conditionalFormatting sqref="F428">
    <cfRule type="cellIs" dxfId="2" priority="928" stopIfTrue="1" operator="lessThan">
      <formula>0</formula>
    </cfRule>
  </conditionalFormatting>
  <conditionalFormatting sqref="F429">
    <cfRule type="cellIs" dxfId="2" priority="927" stopIfTrue="1" operator="lessThan">
      <formula>0</formula>
    </cfRule>
  </conditionalFormatting>
  <conditionalFormatting sqref="F430">
    <cfRule type="cellIs" dxfId="2" priority="926" stopIfTrue="1" operator="lessThan">
      <formula>0</formula>
    </cfRule>
  </conditionalFormatting>
  <conditionalFormatting sqref="F431">
    <cfRule type="cellIs" dxfId="2" priority="925" stopIfTrue="1" operator="lessThan">
      <formula>0</formula>
    </cfRule>
  </conditionalFormatting>
  <conditionalFormatting sqref="F432">
    <cfRule type="cellIs" dxfId="2" priority="924" stopIfTrue="1" operator="lessThan">
      <formula>0</formula>
    </cfRule>
  </conditionalFormatting>
  <conditionalFormatting sqref="F433">
    <cfRule type="cellIs" dxfId="2" priority="923" stopIfTrue="1" operator="lessThan">
      <formula>0</formula>
    </cfRule>
  </conditionalFormatting>
  <conditionalFormatting sqref="F434">
    <cfRule type="cellIs" dxfId="2" priority="922" stopIfTrue="1" operator="lessThan">
      <formula>0</formula>
    </cfRule>
  </conditionalFormatting>
  <conditionalFormatting sqref="F435">
    <cfRule type="cellIs" dxfId="2" priority="921" stopIfTrue="1" operator="lessThan">
      <formula>0</formula>
    </cfRule>
  </conditionalFormatting>
  <conditionalFormatting sqref="F436">
    <cfRule type="cellIs" dxfId="2" priority="920" stopIfTrue="1" operator="lessThan">
      <formula>0</formula>
    </cfRule>
  </conditionalFormatting>
  <conditionalFormatting sqref="F437">
    <cfRule type="cellIs" dxfId="2" priority="919" stopIfTrue="1" operator="lessThan">
      <formula>0</formula>
    </cfRule>
  </conditionalFormatting>
  <conditionalFormatting sqref="F438">
    <cfRule type="cellIs" dxfId="2" priority="918" stopIfTrue="1" operator="lessThan">
      <formula>0</formula>
    </cfRule>
  </conditionalFormatting>
  <conditionalFormatting sqref="F439">
    <cfRule type="cellIs" dxfId="2" priority="917" stopIfTrue="1" operator="lessThan">
      <formula>0</formula>
    </cfRule>
  </conditionalFormatting>
  <conditionalFormatting sqref="F440">
    <cfRule type="cellIs" dxfId="2" priority="916" stopIfTrue="1" operator="lessThan">
      <formula>0</formula>
    </cfRule>
  </conditionalFormatting>
  <conditionalFormatting sqref="F441">
    <cfRule type="cellIs" dxfId="2" priority="915" stopIfTrue="1" operator="lessThan">
      <formula>0</formula>
    </cfRule>
  </conditionalFormatting>
  <conditionalFormatting sqref="F442">
    <cfRule type="cellIs" dxfId="2" priority="914" stopIfTrue="1" operator="lessThan">
      <formula>0</formula>
    </cfRule>
  </conditionalFormatting>
  <conditionalFormatting sqref="F443">
    <cfRule type="cellIs" dxfId="2" priority="913" stopIfTrue="1" operator="lessThan">
      <formula>0</formula>
    </cfRule>
  </conditionalFormatting>
  <conditionalFormatting sqref="F444">
    <cfRule type="cellIs" dxfId="2" priority="912" stopIfTrue="1" operator="lessThan">
      <formula>0</formula>
    </cfRule>
  </conditionalFormatting>
  <conditionalFormatting sqref="F445">
    <cfRule type="cellIs" dxfId="2" priority="911" stopIfTrue="1" operator="lessThan">
      <formula>0</formula>
    </cfRule>
  </conditionalFormatting>
  <conditionalFormatting sqref="F446">
    <cfRule type="cellIs" dxfId="2" priority="910" stopIfTrue="1" operator="lessThan">
      <formula>0</formula>
    </cfRule>
  </conditionalFormatting>
  <conditionalFormatting sqref="F447">
    <cfRule type="cellIs" dxfId="2" priority="909" stopIfTrue="1" operator="lessThan">
      <formula>0</formula>
    </cfRule>
  </conditionalFormatting>
  <conditionalFormatting sqref="F448">
    <cfRule type="cellIs" dxfId="2" priority="908" stopIfTrue="1" operator="lessThan">
      <formula>0</formula>
    </cfRule>
  </conditionalFormatting>
  <conditionalFormatting sqref="F449">
    <cfRule type="cellIs" dxfId="2" priority="907" stopIfTrue="1" operator="lessThan">
      <formula>0</formula>
    </cfRule>
  </conditionalFormatting>
  <conditionalFormatting sqref="F450">
    <cfRule type="cellIs" dxfId="2" priority="906" stopIfTrue="1" operator="lessThan">
      <formula>0</formula>
    </cfRule>
  </conditionalFormatting>
  <conditionalFormatting sqref="F451">
    <cfRule type="cellIs" dxfId="2" priority="905" stopIfTrue="1" operator="lessThan">
      <formula>0</formula>
    </cfRule>
  </conditionalFormatting>
  <conditionalFormatting sqref="F452">
    <cfRule type="cellIs" dxfId="2" priority="904" stopIfTrue="1" operator="lessThan">
      <formula>0</formula>
    </cfRule>
  </conditionalFormatting>
  <conditionalFormatting sqref="F453">
    <cfRule type="cellIs" dxfId="2" priority="903" stopIfTrue="1" operator="lessThan">
      <formula>0</formula>
    </cfRule>
  </conditionalFormatting>
  <conditionalFormatting sqref="F454">
    <cfRule type="cellIs" dxfId="2" priority="902" stopIfTrue="1" operator="lessThan">
      <formula>0</formula>
    </cfRule>
  </conditionalFormatting>
  <conditionalFormatting sqref="F455">
    <cfRule type="cellIs" dxfId="2" priority="901" stopIfTrue="1" operator="lessThan">
      <formula>0</formula>
    </cfRule>
  </conditionalFormatting>
  <conditionalFormatting sqref="F456">
    <cfRule type="cellIs" dxfId="2" priority="900" stopIfTrue="1" operator="lessThan">
      <formula>0</formula>
    </cfRule>
  </conditionalFormatting>
  <conditionalFormatting sqref="F457">
    <cfRule type="cellIs" dxfId="2" priority="899" stopIfTrue="1" operator="lessThan">
      <formula>0</formula>
    </cfRule>
  </conditionalFormatting>
  <conditionalFormatting sqref="F458">
    <cfRule type="cellIs" dxfId="2" priority="898" stopIfTrue="1" operator="lessThan">
      <formula>0</formula>
    </cfRule>
  </conditionalFormatting>
  <conditionalFormatting sqref="F459">
    <cfRule type="cellIs" dxfId="2" priority="897" stopIfTrue="1" operator="lessThan">
      <formula>0</formula>
    </cfRule>
  </conditionalFormatting>
  <conditionalFormatting sqref="F460">
    <cfRule type="cellIs" dxfId="2" priority="896" stopIfTrue="1" operator="lessThan">
      <formula>0</formula>
    </cfRule>
  </conditionalFormatting>
  <conditionalFormatting sqref="F461">
    <cfRule type="cellIs" dxfId="2" priority="895" stopIfTrue="1" operator="lessThan">
      <formula>0</formula>
    </cfRule>
  </conditionalFormatting>
  <conditionalFormatting sqref="F462">
    <cfRule type="cellIs" dxfId="2" priority="894" stopIfTrue="1" operator="lessThan">
      <formula>0</formula>
    </cfRule>
  </conditionalFormatting>
  <conditionalFormatting sqref="F463">
    <cfRule type="cellIs" dxfId="2" priority="893" stopIfTrue="1" operator="lessThan">
      <formula>0</formula>
    </cfRule>
  </conditionalFormatting>
  <conditionalFormatting sqref="F464">
    <cfRule type="cellIs" dxfId="2" priority="892" stopIfTrue="1" operator="lessThan">
      <formula>0</formula>
    </cfRule>
  </conditionalFormatting>
  <conditionalFormatting sqref="F465">
    <cfRule type="cellIs" dxfId="2" priority="891" stopIfTrue="1" operator="lessThan">
      <formula>0</formula>
    </cfRule>
  </conditionalFormatting>
  <conditionalFormatting sqref="F466">
    <cfRule type="cellIs" dxfId="2" priority="890" stopIfTrue="1" operator="lessThan">
      <formula>0</formula>
    </cfRule>
  </conditionalFormatting>
  <conditionalFormatting sqref="F467">
    <cfRule type="cellIs" dxfId="2" priority="889" stopIfTrue="1" operator="lessThan">
      <formula>0</formula>
    </cfRule>
  </conditionalFormatting>
  <conditionalFormatting sqref="F468">
    <cfRule type="cellIs" dxfId="2" priority="888" stopIfTrue="1" operator="lessThan">
      <formula>0</formula>
    </cfRule>
  </conditionalFormatting>
  <conditionalFormatting sqref="F469">
    <cfRule type="cellIs" dxfId="2" priority="887" stopIfTrue="1" operator="lessThan">
      <formula>0</formula>
    </cfRule>
  </conditionalFormatting>
  <conditionalFormatting sqref="F470">
    <cfRule type="cellIs" dxfId="2" priority="886" stopIfTrue="1" operator="lessThan">
      <formula>0</formula>
    </cfRule>
  </conditionalFormatting>
  <conditionalFormatting sqref="F471">
    <cfRule type="cellIs" dxfId="2" priority="885" stopIfTrue="1" operator="lessThan">
      <formula>0</formula>
    </cfRule>
  </conditionalFormatting>
  <conditionalFormatting sqref="F472">
    <cfRule type="cellIs" dxfId="2" priority="884" stopIfTrue="1" operator="lessThan">
      <formula>0</formula>
    </cfRule>
  </conditionalFormatting>
  <conditionalFormatting sqref="F473">
    <cfRule type="cellIs" dxfId="2" priority="883" stopIfTrue="1" operator="lessThan">
      <formula>0</formula>
    </cfRule>
  </conditionalFormatting>
  <conditionalFormatting sqref="F474">
    <cfRule type="cellIs" dxfId="2" priority="882" stopIfTrue="1" operator="lessThan">
      <formula>0</formula>
    </cfRule>
  </conditionalFormatting>
  <conditionalFormatting sqref="F475">
    <cfRule type="cellIs" dxfId="2" priority="881" stopIfTrue="1" operator="lessThan">
      <formula>0</formula>
    </cfRule>
  </conditionalFormatting>
  <conditionalFormatting sqref="F476">
    <cfRule type="cellIs" dxfId="2" priority="880" stopIfTrue="1" operator="lessThan">
      <formula>0</formula>
    </cfRule>
  </conditionalFormatting>
  <conditionalFormatting sqref="F477">
    <cfRule type="cellIs" dxfId="2" priority="879" stopIfTrue="1" operator="lessThan">
      <formula>0</formula>
    </cfRule>
  </conditionalFormatting>
  <conditionalFormatting sqref="F478">
    <cfRule type="cellIs" dxfId="2" priority="878" stopIfTrue="1" operator="lessThan">
      <formula>0</formula>
    </cfRule>
  </conditionalFormatting>
  <conditionalFormatting sqref="F479">
    <cfRule type="cellIs" dxfId="2" priority="877" stopIfTrue="1" operator="lessThan">
      <formula>0</formula>
    </cfRule>
  </conditionalFormatting>
  <conditionalFormatting sqref="F480">
    <cfRule type="cellIs" dxfId="2" priority="876" stopIfTrue="1" operator="lessThan">
      <formula>0</formula>
    </cfRule>
  </conditionalFormatting>
  <conditionalFormatting sqref="F481">
    <cfRule type="cellIs" dxfId="2" priority="875" stopIfTrue="1" operator="lessThan">
      <formula>0</formula>
    </cfRule>
  </conditionalFormatting>
  <conditionalFormatting sqref="F482">
    <cfRule type="cellIs" dxfId="2" priority="874" stopIfTrue="1" operator="lessThan">
      <formula>0</formula>
    </cfRule>
  </conditionalFormatting>
  <conditionalFormatting sqref="F483">
    <cfRule type="cellIs" dxfId="2" priority="873" stopIfTrue="1" operator="lessThan">
      <formula>0</formula>
    </cfRule>
  </conditionalFormatting>
  <conditionalFormatting sqref="F484">
    <cfRule type="cellIs" dxfId="2" priority="872" stopIfTrue="1" operator="lessThan">
      <formula>0</formula>
    </cfRule>
  </conditionalFormatting>
  <conditionalFormatting sqref="F485">
    <cfRule type="cellIs" dxfId="2" priority="871" stopIfTrue="1" operator="lessThan">
      <formula>0</formula>
    </cfRule>
  </conditionalFormatting>
  <conditionalFormatting sqref="F486">
    <cfRule type="cellIs" dxfId="2" priority="870" stopIfTrue="1" operator="lessThan">
      <formula>0</formula>
    </cfRule>
  </conditionalFormatting>
  <conditionalFormatting sqref="F487">
    <cfRule type="cellIs" dxfId="2" priority="869" stopIfTrue="1" operator="lessThan">
      <formula>0</formula>
    </cfRule>
  </conditionalFormatting>
  <conditionalFormatting sqref="F488">
    <cfRule type="cellIs" dxfId="2" priority="868" stopIfTrue="1" operator="lessThan">
      <formula>0</formula>
    </cfRule>
  </conditionalFormatting>
  <conditionalFormatting sqref="F489">
    <cfRule type="cellIs" dxfId="2" priority="867" stopIfTrue="1" operator="lessThan">
      <formula>0</formula>
    </cfRule>
  </conditionalFormatting>
  <conditionalFormatting sqref="F490">
    <cfRule type="cellIs" dxfId="2" priority="866" stopIfTrue="1" operator="lessThan">
      <formula>0</formula>
    </cfRule>
  </conditionalFormatting>
  <conditionalFormatting sqref="F491">
    <cfRule type="cellIs" dxfId="2" priority="865" stopIfTrue="1" operator="lessThan">
      <formula>0</formula>
    </cfRule>
  </conditionalFormatting>
  <conditionalFormatting sqref="F492">
    <cfRule type="cellIs" dxfId="2" priority="864" stopIfTrue="1" operator="lessThan">
      <formula>0</formula>
    </cfRule>
  </conditionalFormatting>
  <conditionalFormatting sqref="F493">
    <cfRule type="cellIs" dxfId="2" priority="863" stopIfTrue="1" operator="lessThan">
      <formula>0</formula>
    </cfRule>
  </conditionalFormatting>
  <conditionalFormatting sqref="F494">
    <cfRule type="cellIs" dxfId="2" priority="862" stopIfTrue="1" operator="lessThan">
      <formula>0</formula>
    </cfRule>
  </conditionalFormatting>
  <conditionalFormatting sqref="F495">
    <cfRule type="cellIs" dxfId="2" priority="861" stopIfTrue="1" operator="lessThan">
      <formula>0</formula>
    </cfRule>
  </conditionalFormatting>
  <conditionalFormatting sqref="F496">
    <cfRule type="cellIs" dxfId="2" priority="860" stopIfTrue="1" operator="lessThan">
      <formula>0</formula>
    </cfRule>
  </conditionalFormatting>
  <conditionalFormatting sqref="F497">
    <cfRule type="cellIs" dxfId="2" priority="859" stopIfTrue="1" operator="lessThan">
      <formula>0</formula>
    </cfRule>
  </conditionalFormatting>
  <conditionalFormatting sqref="F498">
    <cfRule type="cellIs" dxfId="2" priority="858" stopIfTrue="1" operator="lessThan">
      <formula>0</formula>
    </cfRule>
  </conditionalFormatting>
  <conditionalFormatting sqref="F499">
    <cfRule type="cellIs" dxfId="2" priority="857" stopIfTrue="1" operator="lessThan">
      <formula>0</formula>
    </cfRule>
  </conditionalFormatting>
  <conditionalFormatting sqref="F500">
    <cfRule type="cellIs" dxfId="2" priority="856" stopIfTrue="1" operator="lessThan">
      <formula>0</formula>
    </cfRule>
  </conditionalFormatting>
  <conditionalFormatting sqref="F501">
    <cfRule type="cellIs" dxfId="2" priority="855" stopIfTrue="1" operator="lessThan">
      <formula>0</formula>
    </cfRule>
  </conditionalFormatting>
  <conditionalFormatting sqref="F502">
    <cfRule type="cellIs" dxfId="2" priority="854" stopIfTrue="1" operator="lessThan">
      <formula>0</formula>
    </cfRule>
  </conditionalFormatting>
  <conditionalFormatting sqref="F503">
    <cfRule type="cellIs" dxfId="2" priority="853" stopIfTrue="1" operator="lessThan">
      <formula>0</formula>
    </cfRule>
  </conditionalFormatting>
  <conditionalFormatting sqref="F504">
    <cfRule type="cellIs" dxfId="2" priority="852" stopIfTrue="1" operator="lessThan">
      <formula>0</formula>
    </cfRule>
  </conditionalFormatting>
  <conditionalFormatting sqref="F505">
    <cfRule type="cellIs" dxfId="2" priority="851" stopIfTrue="1" operator="lessThan">
      <formula>0</formula>
    </cfRule>
  </conditionalFormatting>
  <conditionalFormatting sqref="F506">
    <cfRule type="cellIs" dxfId="2" priority="850" stopIfTrue="1" operator="lessThan">
      <formula>0</formula>
    </cfRule>
  </conditionalFormatting>
  <conditionalFormatting sqref="F507">
    <cfRule type="cellIs" dxfId="2" priority="849" stopIfTrue="1" operator="lessThan">
      <formula>0</formula>
    </cfRule>
  </conditionalFormatting>
  <conditionalFormatting sqref="F508">
    <cfRule type="cellIs" dxfId="2" priority="848" stopIfTrue="1" operator="lessThan">
      <formula>0</formula>
    </cfRule>
  </conditionalFormatting>
  <conditionalFormatting sqref="F509">
    <cfRule type="cellIs" dxfId="2" priority="847" stopIfTrue="1" operator="lessThan">
      <formula>0</formula>
    </cfRule>
  </conditionalFormatting>
  <conditionalFormatting sqref="F510">
    <cfRule type="cellIs" dxfId="2" priority="846" stopIfTrue="1" operator="lessThan">
      <formula>0</formula>
    </cfRule>
  </conditionalFormatting>
  <conditionalFormatting sqref="F511">
    <cfRule type="cellIs" dxfId="2" priority="845" stopIfTrue="1" operator="lessThan">
      <formula>0</formula>
    </cfRule>
  </conditionalFormatting>
  <conditionalFormatting sqref="F512">
    <cfRule type="cellIs" dxfId="2" priority="844" stopIfTrue="1" operator="lessThan">
      <formula>0</formula>
    </cfRule>
  </conditionalFormatting>
  <conditionalFormatting sqref="F513">
    <cfRule type="cellIs" dxfId="2" priority="843" stopIfTrue="1" operator="lessThan">
      <formula>0</formula>
    </cfRule>
  </conditionalFormatting>
  <conditionalFormatting sqref="F514">
    <cfRule type="cellIs" dxfId="2" priority="842" stopIfTrue="1" operator="lessThan">
      <formula>0</formula>
    </cfRule>
  </conditionalFormatting>
  <conditionalFormatting sqref="F515">
    <cfRule type="cellIs" dxfId="2" priority="841" stopIfTrue="1" operator="lessThan">
      <formula>0</formula>
    </cfRule>
  </conditionalFormatting>
  <conditionalFormatting sqref="F516">
    <cfRule type="cellIs" dxfId="2" priority="840" stopIfTrue="1" operator="lessThan">
      <formula>0</formula>
    </cfRule>
  </conditionalFormatting>
  <conditionalFormatting sqref="F517">
    <cfRule type="cellIs" dxfId="2" priority="839" stopIfTrue="1" operator="lessThan">
      <formula>0</formula>
    </cfRule>
  </conditionalFormatting>
  <conditionalFormatting sqref="F518">
    <cfRule type="cellIs" dxfId="2" priority="838" stopIfTrue="1" operator="lessThan">
      <formula>0</formula>
    </cfRule>
  </conditionalFormatting>
  <conditionalFormatting sqref="F519">
    <cfRule type="cellIs" dxfId="2" priority="837" stopIfTrue="1" operator="lessThan">
      <formula>0</formula>
    </cfRule>
  </conditionalFormatting>
  <conditionalFormatting sqref="F520">
    <cfRule type="cellIs" dxfId="2" priority="836" stopIfTrue="1" operator="lessThan">
      <formula>0</formula>
    </cfRule>
  </conditionalFormatting>
  <conditionalFormatting sqref="F521">
    <cfRule type="cellIs" dxfId="2" priority="835" stopIfTrue="1" operator="lessThan">
      <formula>0</formula>
    </cfRule>
  </conditionalFormatting>
  <conditionalFormatting sqref="F522">
    <cfRule type="cellIs" dxfId="2" priority="834" stopIfTrue="1" operator="lessThan">
      <formula>0</formula>
    </cfRule>
  </conditionalFormatting>
  <conditionalFormatting sqref="F523">
    <cfRule type="cellIs" dxfId="2" priority="833" stopIfTrue="1" operator="lessThan">
      <formula>0</formula>
    </cfRule>
  </conditionalFormatting>
  <conditionalFormatting sqref="F524">
    <cfRule type="cellIs" dxfId="2" priority="832" stopIfTrue="1" operator="lessThan">
      <formula>0</formula>
    </cfRule>
  </conditionalFormatting>
  <conditionalFormatting sqref="F525">
    <cfRule type="cellIs" dxfId="2" priority="831" stopIfTrue="1" operator="lessThan">
      <formula>0</formula>
    </cfRule>
  </conditionalFormatting>
  <conditionalFormatting sqref="F526">
    <cfRule type="cellIs" dxfId="2" priority="830" stopIfTrue="1" operator="lessThan">
      <formula>0</formula>
    </cfRule>
  </conditionalFormatting>
  <conditionalFormatting sqref="F527">
    <cfRule type="cellIs" dxfId="2" priority="829" stopIfTrue="1" operator="lessThan">
      <formula>0</formula>
    </cfRule>
  </conditionalFormatting>
  <conditionalFormatting sqref="F528">
    <cfRule type="cellIs" dxfId="2" priority="828" stopIfTrue="1" operator="lessThan">
      <formula>0</formula>
    </cfRule>
  </conditionalFormatting>
  <conditionalFormatting sqref="F529">
    <cfRule type="cellIs" dxfId="2" priority="827" stopIfTrue="1" operator="lessThan">
      <formula>0</formula>
    </cfRule>
  </conditionalFormatting>
  <conditionalFormatting sqref="F530">
    <cfRule type="cellIs" dxfId="2" priority="826" stopIfTrue="1" operator="lessThan">
      <formula>0</formula>
    </cfRule>
  </conditionalFormatting>
  <conditionalFormatting sqref="F531">
    <cfRule type="cellIs" dxfId="2" priority="825" stopIfTrue="1" operator="lessThan">
      <formula>0</formula>
    </cfRule>
  </conditionalFormatting>
  <conditionalFormatting sqref="F532">
    <cfRule type="cellIs" dxfId="2" priority="824" stopIfTrue="1" operator="lessThan">
      <formula>0</formula>
    </cfRule>
  </conditionalFormatting>
  <conditionalFormatting sqref="F533">
    <cfRule type="cellIs" dxfId="2" priority="823" stopIfTrue="1" operator="lessThan">
      <formula>0</formula>
    </cfRule>
  </conditionalFormatting>
  <conditionalFormatting sqref="F534">
    <cfRule type="cellIs" dxfId="2" priority="822" stopIfTrue="1" operator="lessThan">
      <formula>0</formula>
    </cfRule>
  </conditionalFormatting>
  <conditionalFormatting sqref="F535">
    <cfRule type="cellIs" dxfId="2" priority="821" stopIfTrue="1" operator="lessThan">
      <formula>0</formula>
    </cfRule>
  </conditionalFormatting>
  <conditionalFormatting sqref="F536">
    <cfRule type="cellIs" dxfId="2" priority="820" stopIfTrue="1" operator="lessThan">
      <formula>0</formula>
    </cfRule>
  </conditionalFormatting>
  <conditionalFormatting sqref="F537">
    <cfRule type="cellIs" dxfId="2" priority="819" stopIfTrue="1" operator="lessThan">
      <formula>0</formula>
    </cfRule>
  </conditionalFormatting>
  <conditionalFormatting sqref="F538">
    <cfRule type="cellIs" dxfId="2" priority="818" stopIfTrue="1" operator="lessThan">
      <formula>0</formula>
    </cfRule>
  </conditionalFormatting>
  <conditionalFormatting sqref="F539">
    <cfRule type="cellIs" dxfId="2" priority="817" stopIfTrue="1" operator="lessThan">
      <formula>0</formula>
    </cfRule>
  </conditionalFormatting>
  <conditionalFormatting sqref="F540">
    <cfRule type="cellIs" dxfId="2" priority="816" stopIfTrue="1" operator="lessThan">
      <formula>0</formula>
    </cfRule>
  </conditionalFormatting>
  <conditionalFormatting sqref="F541">
    <cfRule type="cellIs" dxfId="2" priority="815" stopIfTrue="1" operator="lessThan">
      <formula>0</formula>
    </cfRule>
  </conditionalFormatting>
  <conditionalFormatting sqref="F542">
    <cfRule type="cellIs" dxfId="2" priority="814" stopIfTrue="1" operator="lessThan">
      <formula>0</formula>
    </cfRule>
  </conditionalFormatting>
  <conditionalFormatting sqref="F543">
    <cfRule type="cellIs" dxfId="2" priority="813" stopIfTrue="1" operator="lessThan">
      <formula>0</formula>
    </cfRule>
  </conditionalFormatting>
  <conditionalFormatting sqref="F544">
    <cfRule type="cellIs" dxfId="2" priority="812" stopIfTrue="1" operator="lessThan">
      <formula>0</formula>
    </cfRule>
  </conditionalFormatting>
  <conditionalFormatting sqref="F545">
    <cfRule type="cellIs" dxfId="2" priority="811" stopIfTrue="1" operator="lessThan">
      <formula>0</formula>
    </cfRule>
  </conditionalFormatting>
  <conditionalFormatting sqref="F546">
    <cfRule type="cellIs" dxfId="2" priority="810" stopIfTrue="1" operator="lessThan">
      <formula>0</formula>
    </cfRule>
  </conditionalFormatting>
  <conditionalFormatting sqref="F547">
    <cfRule type="cellIs" dxfId="2" priority="809" stopIfTrue="1" operator="lessThan">
      <formula>0</formula>
    </cfRule>
  </conditionalFormatting>
  <conditionalFormatting sqref="F548">
    <cfRule type="cellIs" dxfId="2" priority="808" stopIfTrue="1" operator="lessThan">
      <formula>0</formula>
    </cfRule>
  </conditionalFormatting>
  <conditionalFormatting sqref="F549">
    <cfRule type="cellIs" dxfId="2" priority="807" stopIfTrue="1" operator="lessThan">
      <formula>0</formula>
    </cfRule>
  </conditionalFormatting>
  <conditionalFormatting sqref="F550">
    <cfRule type="cellIs" dxfId="2" priority="806" stopIfTrue="1" operator="lessThan">
      <formula>0</formula>
    </cfRule>
  </conditionalFormatting>
  <conditionalFormatting sqref="F551">
    <cfRule type="cellIs" dxfId="2" priority="805" stopIfTrue="1" operator="lessThan">
      <formula>0</formula>
    </cfRule>
  </conditionalFormatting>
  <conditionalFormatting sqref="F552">
    <cfRule type="cellIs" dxfId="2" priority="804" stopIfTrue="1" operator="lessThan">
      <formula>0</formula>
    </cfRule>
  </conditionalFormatting>
  <conditionalFormatting sqref="F553">
    <cfRule type="cellIs" dxfId="2" priority="803" stopIfTrue="1" operator="lessThan">
      <formula>0</formula>
    </cfRule>
  </conditionalFormatting>
  <conditionalFormatting sqref="F554">
    <cfRule type="cellIs" dxfId="2" priority="802" stopIfTrue="1" operator="lessThan">
      <formula>0</formula>
    </cfRule>
  </conditionalFormatting>
  <conditionalFormatting sqref="F555">
    <cfRule type="cellIs" dxfId="2" priority="801" stopIfTrue="1" operator="lessThan">
      <formula>0</formula>
    </cfRule>
  </conditionalFormatting>
  <conditionalFormatting sqref="F556">
    <cfRule type="cellIs" dxfId="2" priority="800" stopIfTrue="1" operator="lessThan">
      <formula>0</formula>
    </cfRule>
  </conditionalFormatting>
  <conditionalFormatting sqref="F557">
    <cfRule type="cellIs" dxfId="2" priority="799" stopIfTrue="1" operator="lessThan">
      <formula>0</formula>
    </cfRule>
  </conditionalFormatting>
  <conditionalFormatting sqref="F558">
    <cfRule type="cellIs" dxfId="2" priority="798" stopIfTrue="1" operator="lessThan">
      <formula>0</formula>
    </cfRule>
  </conditionalFormatting>
  <conditionalFormatting sqref="F559">
    <cfRule type="cellIs" dxfId="2" priority="797" stopIfTrue="1" operator="lessThan">
      <formula>0</formula>
    </cfRule>
  </conditionalFormatting>
  <conditionalFormatting sqref="F560">
    <cfRule type="cellIs" dxfId="2" priority="796" stopIfTrue="1" operator="lessThan">
      <formula>0</formula>
    </cfRule>
  </conditionalFormatting>
  <conditionalFormatting sqref="F561">
    <cfRule type="cellIs" dxfId="2" priority="795" stopIfTrue="1" operator="lessThan">
      <formula>0</formula>
    </cfRule>
  </conditionalFormatting>
  <conditionalFormatting sqref="F562">
    <cfRule type="cellIs" dxfId="2" priority="794" stopIfTrue="1" operator="lessThan">
      <formula>0</formula>
    </cfRule>
  </conditionalFormatting>
  <conditionalFormatting sqref="F563">
    <cfRule type="cellIs" dxfId="2" priority="793" stopIfTrue="1" operator="lessThan">
      <formula>0</formula>
    </cfRule>
  </conditionalFormatting>
  <conditionalFormatting sqref="F564">
    <cfRule type="cellIs" dxfId="2" priority="792" stopIfTrue="1" operator="lessThan">
      <formula>0</formula>
    </cfRule>
  </conditionalFormatting>
  <conditionalFormatting sqref="F565">
    <cfRule type="cellIs" dxfId="2" priority="791" stopIfTrue="1" operator="lessThan">
      <formula>0</formula>
    </cfRule>
  </conditionalFormatting>
  <conditionalFormatting sqref="F566">
    <cfRule type="cellIs" dxfId="2" priority="790" stopIfTrue="1" operator="lessThan">
      <formula>0</formula>
    </cfRule>
  </conditionalFormatting>
  <conditionalFormatting sqref="F567">
    <cfRule type="cellIs" dxfId="2" priority="789" stopIfTrue="1" operator="lessThan">
      <formula>0</formula>
    </cfRule>
  </conditionalFormatting>
  <conditionalFormatting sqref="F568">
    <cfRule type="cellIs" dxfId="2" priority="788" stopIfTrue="1" operator="lessThan">
      <formula>0</formula>
    </cfRule>
  </conditionalFormatting>
  <conditionalFormatting sqref="F569">
    <cfRule type="cellIs" dxfId="2" priority="787" stopIfTrue="1" operator="lessThan">
      <formula>0</formula>
    </cfRule>
  </conditionalFormatting>
  <conditionalFormatting sqref="F570">
    <cfRule type="cellIs" dxfId="2" priority="786" stopIfTrue="1" operator="lessThan">
      <formula>0</formula>
    </cfRule>
  </conditionalFormatting>
  <conditionalFormatting sqref="F571">
    <cfRule type="cellIs" dxfId="2" priority="785" stopIfTrue="1" operator="lessThan">
      <formula>0</formula>
    </cfRule>
  </conditionalFormatting>
  <conditionalFormatting sqref="F572">
    <cfRule type="cellIs" dxfId="2" priority="784" stopIfTrue="1" operator="lessThan">
      <formula>0</formula>
    </cfRule>
  </conditionalFormatting>
  <conditionalFormatting sqref="F573">
    <cfRule type="cellIs" dxfId="2" priority="783" stopIfTrue="1" operator="lessThan">
      <formula>0</formula>
    </cfRule>
  </conditionalFormatting>
  <conditionalFormatting sqref="F574">
    <cfRule type="cellIs" dxfId="2" priority="782" stopIfTrue="1" operator="lessThan">
      <formula>0</formula>
    </cfRule>
  </conditionalFormatting>
  <conditionalFormatting sqref="F575">
    <cfRule type="cellIs" dxfId="2" priority="781" stopIfTrue="1" operator="lessThan">
      <formula>0</formula>
    </cfRule>
  </conditionalFormatting>
  <conditionalFormatting sqref="F576">
    <cfRule type="cellIs" dxfId="2" priority="780" stopIfTrue="1" operator="lessThan">
      <formula>0</formula>
    </cfRule>
  </conditionalFormatting>
  <conditionalFormatting sqref="F577">
    <cfRule type="cellIs" dxfId="2" priority="779" stopIfTrue="1" operator="lessThan">
      <formula>0</formula>
    </cfRule>
  </conditionalFormatting>
  <conditionalFormatting sqref="F578">
    <cfRule type="cellIs" dxfId="2" priority="778" stopIfTrue="1" operator="lessThan">
      <formula>0</formula>
    </cfRule>
  </conditionalFormatting>
  <conditionalFormatting sqref="F579">
    <cfRule type="cellIs" dxfId="2" priority="777" stopIfTrue="1" operator="lessThan">
      <formula>0</formula>
    </cfRule>
  </conditionalFormatting>
  <conditionalFormatting sqref="F580">
    <cfRule type="cellIs" dxfId="2" priority="776" stopIfTrue="1" operator="lessThan">
      <formula>0</formula>
    </cfRule>
  </conditionalFormatting>
  <conditionalFormatting sqref="F581">
    <cfRule type="cellIs" dxfId="2" priority="775" stopIfTrue="1" operator="lessThan">
      <formula>0</formula>
    </cfRule>
  </conditionalFormatting>
  <conditionalFormatting sqref="F582">
    <cfRule type="cellIs" dxfId="2" priority="774" stopIfTrue="1" operator="lessThan">
      <formula>0</formula>
    </cfRule>
  </conditionalFormatting>
  <conditionalFormatting sqref="F583">
    <cfRule type="cellIs" dxfId="2" priority="773" stopIfTrue="1" operator="lessThan">
      <formula>0</formula>
    </cfRule>
  </conditionalFormatting>
  <conditionalFormatting sqref="F584">
    <cfRule type="cellIs" dxfId="2" priority="772" stopIfTrue="1" operator="lessThan">
      <formula>0</formula>
    </cfRule>
  </conditionalFormatting>
  <conditionalFormatting sqref="F585">
    <cfRule type="cellIs" dxfId="2" priority="771" stopIfTrue="1" operator="lessThan">
      <formula>0</formula>
    </cfRule>
  </conditionalFormatting>
  <conditionalFormatting sqref="F586">
    <cfRule type="cellIs" dxfId="2" priority="770" stopIfTrue="1" operator="lessThan">
      <formula>0</formula>
    </cfRule>
  </conditionalFormatting>
  <conditionalFormatting sqref="F587">
    <cfRule type="cellIs" dxfId="2" priority="769" stopIfTrue="1" operator="lessThan">
      <formula>0</formula>
    </cfRule>
  </conditionalFormatting>
  <conditionalFormatting sqref="F588">
    <cfRule type="cellIs" dxfId="2" priority="768" stopIfTrue="1" operator="lessThan">
      <formula>0</formula>
    </cfRule>
  </conditionalFormatting>
  <conditionalFormatting sqref="F589">
    <cfRule type="cellIs" dxfId="2" priority="767" stopIfTrue="1" operator="lessThan">
      <formula>0</formula>
    </cfRule>
  </conditionalFormatting>
  <conditionalFormatting sqref="F590">
    <cfRule type="cellIs" dxfId="2" priority="766" stopIfTrue="1" operator="lessThan">
      <formula>0</formula>
    </cfRule>
  </conditionalFormatting>
  <conditionalFormatting sqref="F591">
    <cfRule type="cellIs" dxfId="2" priority="765" stopIfTrue="1" operator="lessThan">
      <formula>0</formula>
    </cfRule>
  </conditionalFormatting>
  <conditionalFormatting sqref="F592">
    <cfRule type="cellIs" dxfId="2" priority="764" stopIfTrue="1" operator="lessThan">
      <formula>0</formula>
    </cfRule>
  </conditionalFormatting>
  <conditionalFormatting sqref="F593">
    <cfRule type="cellIs" dxfId="2" priority="763" stopIfTrue="1" operator="lessThan">
      <formula>0</formula>
    </cfRule>
  </conditionalFormatting>
  <conditionalFormatting sqref="F594">
    <cfRule type="cellIs" dxfId="2" priority="762" stopIfTrue="1" operator="lessThan">
      <formula>0</formula>
    </cfRule>
  </conditionalFormatting>
  <conditionalFormatting sqref="F595">
    <cfRule type="cellIs" dxfId="2" priority="761" stopIfTrue="1" operator="lessThan">
      <formula>0</formula>
    </cfRule>
  </conditionalFormatting>
  <conditionalFormatting sqref="F596">
    <cfRule type="cellIs" dxfId="2" priority="760" stopIfTrue="1" operator="lessThan">
      <formula>0</formula>
    </cfRule>
  </conditionalFormatting>
  <conditionalFormatting sqref="F597">
    <cfRule type="cellIs" dxfId="2" priority="759" stopIfTrue="1" operator="lessThan">
      <formula>0</formula>
    </cfRule>
  </conditionalFormatting>
  <conditionalFormatting sqref="F598">
    <cfRule type="cellIs" dxfId="2" priority="758" stopIfTrue="1" operator="lessThan">
      <formula>0</formula>
    </cfRule>
  </conditionalFormatting>
  <conditionalFormatting sqref="F599">
    <cfRule type="cellIs" dxfId="2" priority="757" stopIfTrue="1" operator="lessThan">
      <formula>0</formula>
    </cfRule>
  </conditionalFormatting>
  <conditionalFormatting sqref="F600">
    <cfRule type="cellIs" dxfId="2" priority="756" stopIfTrue="1" operator="lessThan">
      <formula>0</formula>
    </cfRule>
  </conditionalFormatting>
  <conditionalFormatting sqref="F601">
    <cfRule type="cellIs" dxfId="2" priority="755" stopIfTrue="1" operator="lessThan">
      <formula>0</formula>
    </cfRule>
  </conditionalFormatting>
  <conditionalFormatting sqref="F602">
    <cfRule type="cellIs" dxfId="2" priority="754" stopIfTrue="1" operator="lessThan">
      <formula>0</formula>
    </cfRule>
  </conditionalFormatting>
  <conditionalFormatting sqref="F603">
    <cfRule type="cellIs" dxfId="2" priority="753" stopIfTrue="1" operator="lessThan">
      <formula>0</formula>
    </cfRule>
  </conditionalFormatting>
  <conditionalFormatting sqref="F604">
    <cfRule type="cellIs" dxfId="2" priority="752" stopIfTrue="1" operator="lessThan">
      <formula>0</formula>
    </cfRule>
  </conditionalFormatting>
  <conditionalFormatting sqref="F605">
    <cfRule type="cellIs" dxfId="2" priority="751" stopIfTrue="1" operator="lessThan">
      <formula>0</formula>
    </cfRule>
  </conditionalFormatting>
  <conditionalFormatting sqref="F606">
    <cfRule type="cellIs" dxfId="2" priority="750" stopIfTrue="1" operator="lessThan">
      <formula>0</formula>
    </cfRule>
  </conditionalFormatting>
  <conditionalFormatting sqref="F607">
    <cfRule type="cellIs" dxfId="2" priority="749" stopIfTrue="1" operator="lessThan">
      <formula>0</formula>
    </cfRule>
  </conditionalFormatting>
  <conditionalFormatting sqref="F608">
    <cfRule type="cellIs" dxfId="2" priority="748" stopIfTrue="1" operator="lessThan">
      <formula>0</formula>
    </cfRule>
  </conditionalFormatting>
  <conditionalFormatting sqref="F609">
    <cfRule type="cellIs" dxfId="2" priority="747" stopIfTrue="1" operator="lessThan">
      <formula>0</formula>
    </cfRule>
  </conditionalFormatting>
  <conditionalFormatting sqref="F610">
    <cfRule type="cellIs" dxfId="2" priority="746" stopIfTrue="1" operator="lessThan">
      <formula>0</formula>
    </cfRule>
  </conditionalFormatting>
  <conditionalFormatting sqref="F611">
    <cfRule type="cellIs" dxfId="2" priority="745" stopIfTrue="1" operator="lessThan">
      <formula>0</formula>
    </cfRule>
  </conditionalFormatting>
  <conditionalFormatting sqref="F612">
    <cfRule type="cellIs" dxfId="2" priority="744" stopIfTrue="1" operator="lessThan">
      <formula>0</formula>
    </cfRule>
  </conditionalFormatting>
  <conditionalFormatting sqref="F613">
    <cfRule type="cellIs" dxfId="2" priority="743" stopIfTrue="1" operator="lessThan">
      <formula>0</formula>
    </cfRule>
  </conditionalFormatting>
  <conditionalFormatting sqref="F614">
    <cfRule type="cellIs" dxfId="2" priority="742" stopIfTrue="1" operator="lessThan">
      <formula>0</formula>
    </cfRule>
  </conditionalFormatting>
  <conditionalFormatting sqref="F615">
    <cfRule type="cellIs" dxfId="2" priority="741" stopIfTrue="1" operator="lessThan">
      <formula>0</formula>
    </cfRule>
  </conditionalFormatting>
  <conditionalFormatting sqref="F616">
    <cfRule type="cellIs" dxfId="2" priority="740" stopIfTrue="1" operator="lessThan">
      <formula>0</formula>
    </cfRule>
  </conditionalFormatting>
  <conditionalFormatting sqref="F617">
    <cfRule type="cellIs" dxfId="2" priority="739" stopIfTrue="1" operator="lessThan">
      <formula>0</formula>
    </cfRule>
  </conditionalFormatting>
  <conditionalFormatting sqref="F618">
    <cfRule type="cellIs" dxfId="2" priority="738" stopIfTrue="1" operator="lessThan">
      <formula>0</formula>
    </cfRule>
  </conditionalFormatting>
  <conditionalFormatting sqref="F619">
    <cfRule type="cellIs" dxfId="2" priority="737" stopIfTrue="1" operator="lessThan">
      <formula>0</formula>
    </cfRule>
  </conditionalFormatting>
  <conditionalFormatting sqref="F620">
    <cfRule type="cellIs" dxfId="2" priority="736" stopIfTrue="1" operator="lessThan">
      <formula>0</formula>
    </cfRule>
  </conditionalFormatting>
  <conditionalFormatting sqref="F621">
    <cfRule type="cellIs" dxfId="2" priority="735" stopIfTrue="1" operator="lessThan">
      <formula>0</formula>
    </cfRule>
  </conditionalFormatting>
  <conditionalFormatting sqref="F622">
    <cfRule type="cellIs" dxfId="2" priority="734" stopIfTrue="1" operator="lessThan">
      <formula>0</formula>
    </cfRule>
  </conditionalFormatting>
  <conditionalFormatting sqref="F623">
    <cfRule type="cellIs" dxfId="2" priority="733" stopIfTrue="1" operator="lessThan">
      <formula>0</formula>
    </cfRule>
  </conditionalFormatting>
  <conditionalFormatting sqref="F624">
    <cfRule type="cellIs" dxfId="2" priority="732" stopIfTrue="1" operator="lessThan">
      <formula>0</formula>
    </cfRule>
  </conditionalFormatting>
  <conditionalFormatting sqref="F625">
    <cfRule type="cellIs" dxfId="2" priority="731" stopIfTrue="1" operator="lessThan">
      <formula>0</formula>
    </cfRule>
  </conditionalFormatting>
  <conditionalFormatting sqref="F626">
    <cfRule type="cellIs" dxfId="2" priority="730" stopIfTrue="1" operator="lessThan">
      <formula>0</formula>
    </cfRule>
  </conditionalFormatting>
  <conditionalFormatting sqref="F627">
    <cfRule type="cellIs" dxfId="2" priority="729" stopIfTrue="1" operator="lessThan">
      <formula>0</formula>
    </cfRule>
  </conditionalFormatting>
  <conditionalFormatting sqref="F628">
    <cfRule type="cellIs" dxfId="2" priority="728" stopIfTrue="1" operator="lessThan">
      <formula>0</formula>
    </cfRule>
  </conditionalFormatting>
  <conditionalFormatting sqref="F629">
    <cfRule type="cellIs" dxfId="2" priority="727" stopIfTrue="1" operator="lessThan">
      <formula>0</formula>
    </cfRule>
  </conditionalFormatting>
  <conditionalFormatting sqref="F630">
    <cfRule type="cellIs" dxfId="2" priority="726" stopIfTrue="1" operator="lessThan">
      <formula>0</formula>
    </cfRule>
  </conditionalFormatting>
  <conditionalFormatting sqref="F631">
    <cfRule type="cellIs" dxfId="2" priority="725" stopIfTrue="1" operator="lessThan">
      <formula>0</formula>
    </cfRule>
  </conditionalFormatting>
  <conditionalFormatting sqref="F632">
    <cfRule type="cellIs" dxfId="2" priority="724" stopIfTrue="1" operator="lessThan">
      <formula>0</formula>
    </cfRule>
  </conditionalFormatting>
  <conditionalFormatting sqref="F633">
    <cfRule type="cellIs" dxfId="2" priority="723" stopIfTrue="1" operator="lessThan">
      <formula>0</formula>
    </cfRule>
  </conditionalFormatting>
  <conditionalFormatting sqref="F634">
    <cfRule type="cellIs" dxfId="2" priority="722" stopIfTrue="1" operator="lessThan">
      <formula>0</formula>
    </cfRule>
  </conditionalFormatting>
  <conditionalFormatting sqref="F635">
    <cfRule type="cellIs" dxfId="2" priority="721" stopIfTrue="1" operator="lessThan">
      <formula>0</formula>
    </cfRule>
  </conditionalFormatting>
  <conditionalFormatting sqref="F636">
    <cfRule type="cellIs" dxfId="2" priority="720" stopIfTrue="1" operator="lessThan">
      <formula>0</formula>
    </cfRule>
  </conditionalFormatting>
  <conditionalFormatting sqref="F637">
    <cfRule type="cellIs" dxfId="2" priority="719" stopIfTrue="1" operator="lessThan">
      <formula>0</formula>
    </cfRule>
  </conditionalFormatting>
  <conditionalFormatting sqref="F638">
    <cfRule type="cellIs" dxfId="2" priority="718" stopIfTrue="1" operator="lessThan">
      <formula>0</formula>
    </cfRule>
  </conditionalFormatting>
  <conditionalFormatting sqref="F639">
    <cfRule type="cellIs" dxfId="2" priority="717" stopIfTrue="1" operator="lessThan">
      <formula>0</formula>
    </cfRule>
  </conditionalFormatting>
  <conditionalFormatting sqref="F640">
    <cfRule type="cellIs" dxfId="2" priority="716" stopIfTrue="1" operator="lessThan">
      <formula>0</formula>
    </cfRule>
  </conditionalFormatting>
  <conditionalFormatting sqref="F641">
    <cfRule type="cellIs" dxfId="2" priority="715" stopIfTrue="1" operator="lessThan">
      <formula>0</formula>
    </cfRule>
  </conditionalFormatting>
  <conditionalFormatting sqref="F642">
    <cfRule type="cellIs" dxfId="2" priority="714" stopIfTrue="1" operator="lessThan">
      <formula>0</formula>
    </cfRule>
  </conditionalFormatting>
  <conditionalFormatting sqref="F643">
    <cfRule type="cellIs" dxfId="2" priority="713" stopIfTrue="1" operator="lessThan">
      <formula>0</formula>
    </cfRule>
  </conditionalFormatting>
  <conditionalFormatting sqref="F644">
    <cfRule type="cellIs" dxfId="2" priority="712" stopIfTrue="1" operator="lessThan">
      <formula>0</formula>
    </cfRule>
  </conditionalFormatting>
  <conditionalFormatting sqref="F645">
    <cfRule type="cellIs" dxfId="2" priority="711" stopIfTrue="1" operator="lessThan">
      <formula>0</formula>
    </cfRule>
  </conditionalFormatting>
  <conditionalFormatting sqref="F646">
    <cfRule type="cellIs" dxfId="2" priority="710" stopIfTrue="1" operator="lessThan">
      <formula>0</formula>
    </cfRule>
  </conditionalFormatting>
  <conditionalFormatting sqref="F647">
    <cfRule type="cellIs" dxfId="2" priority="709" stopIfTrue="1" operator="lessThan">
      <formula>0</formula>
    </cfRule>
  </conditionalFormatting>
  <conditionalFormatting sqref="F648">
    <cfRule type="cellIs" dxfId="2" priority="708" stopIfTrue="1" operator="lessThan">
      <formula>0</formula>
    </cfRule>
  </conditionalFormatting>
  <conditionalFormatting sqref="F649">
    <cfRule type="cellIs" dxfId="2" priority="707" stopIfTrue="1" operator="lessThan">
      <formula>0</formula>
    </cfRule>
  </conditionalFormatting>
  <conditionalFormatting sqref="F650">
    <cfRule type="cellIs" dxfId="2" priority="706" stopIfTrue="1" operator="lessThan">
      <formula>0</formula>
    </cfRule>
  </conditionalFormatting>
  <conditionalFormatting sqref="F651">
    <cfRule type="cellIs" dxfId="2" priority="705" stopIfTrue="1" operator="lessThan">
      <formula>0</formula>
    </cfRule>
  </conditionalFormatting>
  <conditionalFormatting sqref="F652">
    <cfRule type="cellIs" dxfId="2" priority="704" stopIfTrue="1" operator="lessThan">
      <formula>0</formula>
    </cfRule>
  </conditionalFormatting>
  <conditionalFormatting sqref="F653">
    <cfRule type="cellIs" dxfId="2" priority="703" stopIfTrue="1" operator="lessThan">
      <formula>0</formula>
    </cfRule>
  </conditionalFormatting>
  <conditionalFormatting sqref="F654">
    <cfRule type="cellIs" dxfId="2" priority="702" stopIfTrue="1" operator="lessThan">
      <formula>0</formula>
    </cfRule>
  </conditionalFormatting>
  <conditionalFormatting sqref="F655">
    <cfRule type="cellIs" dxfId="2" priority="701" stopIfTrue="1" operator="lessThan">
      <formula>0</formula>
    </cfRule>
  </conditionalFormatting>
  <conditionalFormatting sqref="F656">
    <cfRule type="cellIs" dxfId="2" priority="700" stopIfTrue="1" operator="lessThan">
      <formula>0</formula>
    </cfRule>
  </conditionalFormatting>
  <conditionalFormatting sqref="F657">
    <cfRule type="cellIs" dxfId="2" priority="699" stopIfTrue="1" operator="lessThan">
      <formula>0</formula>
    </cfRule>
  </conditionalFormatting>
  <conditionalFormatting sqref="F658">
    <cfRule type="cellIs" dxfId="2" priority="698" stopIfTrue="1" operator="lessThan">
      <formula>0</formula>
    </cfRule>
  </conditionalFormatting>
  <conditionalFormatting sqref="F659">
    <cfRule type="cellIs" dxfId="2" priority="697" stopIfTrue="1" operator="lessThan">
      <formula>0</formula>
    </cfRule>
  </conditionalFormatting>
  <conditionalFormatting sqref="F660">
    <cfRule type="cellIs" dxfId="2" priority="696" stopIfTrue="1" operator="lessThan">
      <formula>0</formula>
    </cfRule>
  </conditionalFormatting>
  <conditionalFormatting sqref="F661">
    <cfRule type="cellIs" dxfId="2" priority="695" stopIfTrue="1" operator="lessThan">
      <formula>0</formula>
    </cfRule>
  </conditionalFormatting>
  <conditionalFormatting sqref="F662">
    <cfRule type="cellIs" dxfId="2" priority="694" stopIfTrue="1" operator="lessThan">
      <formula>0</formula>
    </cfRule>
  </conditionalFormatting>
  <conditionalFormatting sqref="F663">
    <cfRule type="cellIs" dxfId="2" priority="693" stopIfTrue="1" operator="lessThan">
      <formula>0</formula>
    </cfRule>
  </conditionalFormatting>
  <conditionalFormatting sqref="F664">
    <cfRule type="cellIs" dxfId="2" priority="692" stopIfTrue="1" operator="lessThan">
      <formula>0</formula>
    </cfRule>
  </conditionalFormatting>
  <conditionalFormatting sqref="F665">
    <cfRule type="cellIs" dxfId="2" priority="691" stopIfTrue="1" operator="lessThan">
      <formula>0</formula>
    </cfRule>
  </conditionalFormatting>
  <conditionalFormatting sqref="F666">
    <cfRule type="cellIs" dxfId="2" priority="690" stopIfTrue="1" operator="lessThan">
      <formula>0</formula>
    </cfRule>
  </conditionalFormatting>
  <conditionalFormatting sqref="F667">
    <cfRule type="cellIs" dxfId="2" priority="689" stopIfTrue="1" operator="lessThan">
      <formula>0</formula>
    </cfRule>
  </conditionalFormatting>
  <conditionalFormatting sqref="F668">
    <cfRule type="cellIs" dxfId="2" priority="688" stopIfTrue="1" operator="lessThan">
      <formula>0</formula>
    </cfRule>
  </conditionalFormatting>
  <conditionalFormatting sqref="F669">
    <cfRule type="cellIs" dxfId="2" priority="687" stopIfTrue="1" operator="lessThan">
      <formula>0</formula>
    </cfRule>
  </conditionalFormatting>
  <conditionalFormatting sqref="F670">
    <cfRule type="cellIs" dxfId="2" priority="686" stopIfTrue="1" operator="lessThan">
      <formula>0</formula>
    </cfRule>
  </conditionalFormatting>
  <conditionalFormatting sqref="F671">
    <cfRule type="cellIs" dxfId="2" priority="685" stopIfTrue="1" operator="lessThan">
      <formula>0</formula>
    </cfRule>
  </conditionalFormatting>
  <conditionalFormatting sqref="F672">
    <cfRule type="cellIs" dxfId="2" priority="684" stopIfTrue="1" operator="lessThan">
      <formula>0</formula>
    </cfRule>
  </conditionalFormatting>
  <conditionalFormatting sqref="F673">
    <cfRule type="cellIs" dxfId="2" priority="683" stopIfTrue="1" operator="lessThan">
      <formula>0</formula>
    </cfRule>
  </conditionalFormatting>
  <conditionalFormatting sqref="F674">
    <cfRule type="cellIs" dxfId="2" priority="682" stopIfTrue="1" operator="lessThan">
      <formula>0</formula>
    </cfRule>
  </conditionalFormatting>
  <conditionalFormatting sqref="F675">
    <cfRule type="cellIs" dxfId="2" priority="681" stopIfTrue="1" operator="lessThan">
      <formula>0</formula>
    </cfRule>
  </conditionalFormatting>
  <conditionalFormatting sqref="F676">
    <cfRule type="cellIs" dxfId="2" priority="680" stopIfTrue="1" operator="lessThan">
      <formula>0</formula>
    </cfRule>
  </conditionalFormatting>
  <conditionalFormatting sqref="F677">
    <cfRule type="cellIs" dxfId="2" priority="679" stopIfTrue="1" operator="lessThan">
      <formula>0</formula>
    </cfRule>
  </conditionalFormatting>
  <conditionalFormatting sqref="F678">
    <cfRule type="cellIs" dxfId="2" priority="678" stopIfTrue="1" operator="lessThan">
      <formula>0</formula>
    </cfRule>
  </conditionalFormatting>
  <conditionalFormatting sqref="F679">
    <cfRule type="cellIs" dxfId="2" priority="677" stopIfTrue="1" operator="lessThan">
      <formula>0</formula>
    </cfRule>
  </conditionalFormatting>
  <conditionalFormatting sqref="F680">
    <cfRule type="cellIs" dxfId="2" priority="676" stopIfTrue="1" operator="lessThan">
      <formula>0</formula>
    </cfRule>
  </conditionalFormatting>
  <conditionalFormatting sqref="F681">
    <cfRule type="cellIs" dxfId="2" priority="675" stopIfTrue="1" operator="lessThan">
      <formula>0</formula>
    </cfRule>
  </conditionalFormatting>
  <conditionalFormatting sqref="F682">
    <cfRule type="cellIs" dxfId="2" priority="674" stopIfTrue="1" operator="lessThan">
      <formula>0</formula>
    </cfRule>
  </conditionalFormatting>
  <conditionalFormatting sqref="F683">
    <cfRule type="cellIs" dxfId="2" priority="673" stopIfTrue="1" operator="lessThan">
      <formula>0</formula>
    </cfRule>
  </conditionalFormatting>
  <conditionalFormatting sqref="F684">
    <cfRule type="cellIs" dxfId="2" priority="672" stopIfTrue="1" operator="lessThan">
      <formula>0</formula>
    </cfRule>
  </conditionalFormatting>
  <conditionalFormatting sqref="F685">
    <cfRule type="cellIs" dxfId="2" priority="671" stopIfTrue="1" operator="lessThan">
      <formula>0</formula>
    </cfRule>
  </conditionalFormatting>
  <conditionalFormatting sqref="F686">
    <cfRule type="cellIs" dxfId="2" priority="670" stopIfTrue="1" operator="lessThan">
      <formula>0</formula>
    </cfRule>
  </conditionalFormatting>
  <conditionalFormatting sqref="F687">
    <cfRule type="cellIs" dxfId="2" priority="669" stopIfTrue="1" operator="lessThan">
      <formula>0</formula>
    </cfRule>
  </conditionalFormatting>
  <conditionalFormatting sqref="F688">
    <cfRule type="cellIs" dxfId="2" priority="668" stopIfTrue="1" operator="lessThan">
      <formula>0</formula>
    </cfRule>
  </conditionalFormatting>
  <conditionalFormatting sqref="F689">
    <cfRule type="cellIs" dxfId="2" priority="667" stopIfTrue="1" operator="lessThan">
      <formula>0</formula>
    </cfRule>
  </conditionalFormatting>
  <conditionalFormatting sqref="F690">
    <cfRule type="cellIs" dxfId="2" priority="666" stopIfTrue="1" operator="lessThan">
      <formula>0</formula>
    </cfRule>
  </conditionalFormatting>
  <conditionalFormatting sqref="F691">
    <cfRule type="cellIs" dxfId="2" priority="665" stopIfTrue="1" operator="lessThan">
      <formula>0</formula>
    </cfRule>
  </conditionalFormatting>
  <conditionalFormatting sqref="F692">
    <cfRule type="cellIs" dxfId="2" priority="664" stopIfTrue="1" operator="lessThan">
      <formula>0</formula>
    </cfRule>
  </conditionalFormatting>
  <conditionalFormatting sqref="F693">
    <cfRule type="cellIs" dxfId="2" priority="663" stopIfTrue="1" operator="lessThan">
      <formula>0</formula>
    </cfRule>
  </conditionalFormatting>
  <conditionalFormatting sqref="F694">
    <cfRule type="cellIs" dxfId="2" priority="662" stopIfTrue="1" operator="lessThan">
      <formula>0</formula>
    </cfRule>
  </conditionalFormatting>
  <conditionalFormatting sqref="F695">
    <cfRule type="cellIs" dxfId="2" priority="661" stopIfTrue="1" operator="lessThan">
      <formula>0</formula>
    </cfRule>
  </conditionalFormatting>
  <conditionalFormatting sqref="F696">
    <cfRule type="cellIs" dxfId="2" priority="660" stopIfTrue="1" operator="lessThan">
      <formula>0</formula>
    </cfRule>
  </conditionalFormatting>
  <conditionalFormatting sqref="F697">
    <cfRule type="cellIs" dxfId="2" priority="659" stopIfTrue="1" operator="lessThan">
      <formula>0</formula>
    </cfRule>
  </conditionalFormatting>
  <conditionalFormatting sqref="F698">
    <cfRule type="cellIs" dxfId="2" priority="658" stopIfTrue="1" operator="lessThan">
      <formula>0</formula>
    </cfRule>
  </conditionalFormatting>
  <conditionalFormatting sqref="F699">
    <cfRule type="cellIs" dxfId="2" priority="657" stopIfTrue="1" operator="lessThan">
      <formula>0</formula>
    </cfRule>
  </conditionalFormatting>
  <conditionalFormatting sqref="F700">
    <cfRule type="cellIs" dxfId="2" priority="656" stopIfTrue="1" operator="lessThan">
      <formula>0</formula>
    </cfRule>
  </conditionalFormatting>
  <conditionalFormatting sqref="F701">
    <cfRule type="cellIs" dxfId="2" priority="655" stopIfTrue="1" operator="lessThan">
      <formula>0</formula>
    </cfRule>
  </conditionalFormatting>
  <conditionalFormatting sqref="F702">
    <cfRule type="cellIs" dxfId="2" priority="654" stopIfTrue="1" operator="lessThan">
      <formula>0</formula>
    </cfRule>
  </conditionalFormatting>
  <conditionalFormatting sqref="F703">
    <cfRule type="cellIs" dxfId="2" priority="653" stopIfTrue="1" operator="lessThan">
      <formula>0</formula>
    </cfRule>
  </conditionalFormatting>
  <conditionalFormatting sqref="F704">
    <cfRule type="cellIs" dxfId="2" priority="652" stopIfTrue="1" operator="lessThan">
      <formula>0</formula>
    </cfRule>
  </conditionalFormatting>
  <conditionalFormatting sqref="F705">
    <cfRule type="cellIs" dxfId="2" priority="651" stopIfTrue="1" operator="lessThan">
      <formula>0</formula>
    </cfRule>
  </conditionalFormatting>
  <conditionalFormatting sqref="F706">
    <cfRule type="cellIs" dxfId="2" priority="650" stopIfTrue="1" operator="lessThan">
      <formula>0</formula>
    </cfRule>
  </conditionalFormatting>
  <conditionalFormatting sqref="F707">
    <cfRule type="cellIs" dxfId="2" priority="649" stopIfTrue="1" operator="lessThan">
      <formula>0</formula>
    </cfRule>
  </conditionalFormatting>
  <conditionalFormatting sqref="F708">
    <cfRule type="cellIs" dxfId="2" priority="648" stopIfTrue="1" operator="lessThan">
      <formula>0</formula>
    </cfRule>
  </conditionalFormatting>
  <conditionalFormatting sqref="F709">
    <cfRule type="cellIs" dxfId="2" priority="647" stopIfTrue="1" operator="lessThan">
      <formula>0</formula>
    </cfRule>
  </conditionalFormatting>
  <conditionalFormatting sqref="F710">
    <cfRule type="cellIs" dxfId="2" priority="646" stopIfTrue="1" operator="lessThan">
      <formula>0</formula>
    </cfRule>
  </conditionalFormatting>
  <conditionalFormatting sqref="F711">
    <cfRule type="cellIs" dxfId="2" priority="645" stopIfTrue="1" operator="lessThan">
      <formula>0</formula>
    </cfRule>
  </conditionalFormatting>
  <conditionalFormatting sqref="F712">
    <cfRule type="cellIs" dxfId="2" priority="644" stopIfTrue="1" operator="lessThan">
      <formula>0</formula>
    </cfRule>
  </conditionalFormatting>
  <conditionalFormatting sqref="F713">
    <cfRule type="cellIs" dxfId="2" priority="643" stopIfTrue="1" operator="lessThan">
      <formula>0</formula>
    </cfRule>
  </conditionalFormatting>
  <conditionalFormatting sqref="F714">
    <cfRule type="cellIs" dxfId="2" priority="642" stopIfTrue="1" operator="lessThan">
      <formula>0</formula>
    </cfRule>
  </conditionalFormatting>
  <conditionalFormatting sqref="F715">
    <cfRule type="cellIs" dxfId="2" priority="641" stopIfTrue="1" operator="lessThan">
      <formula>0</formula>
    </cfRule>
  </conditionalFormatting>
  <conditionalFormatting sqref="F716">
    <cfRule type="cellIs" dxfId="2" priority="640" stopIfTrue="1" operator="lessThan">
      <formula>0</formula>
    </cfRule>
  </conditionalFormatting>
  <conditionalFormatting sqref="F717">
    <cfRule type="cellIs" dxfId="2" priority="639" stopIfTrue="1" operator="lessThan">
      <formula>0</formula>
    </cfRule>
  </conditionalFormatting>
  <conditionalFormatting sqref="F718">
    <cfRule type="cellIs" dxfId="2" priority="638" stopIfTrue="1" operator="lessThan">
      <formula>0</formula>
    </cfRule>
  </conditionalFormatting>
  <conditionalFormatting sqref="F719">
    <cfRule type="cellIs" dxfId="2" priority="637" stopIfTrue="1" operator="lessThan">
      <formula>0</formula>
    </cfRule>
  </conditionalFormatting>
  <conditionalFormatting sqref="F720">
    <cfRule type="cellIs" dxfId="2" priority="636" stopIfTrue="1" operator="lessThan">
      <formula>0</formula>
    </cfRule>
  </conditionalFormatting>
  <conditionalFormatting sqref="F721">
    <cfRule type="cellIs" dxfId="2" priority="635" stopIfTrue="1" operator="lessThan">
      <formula>0</formula>
    </cfRule>
  </conditionalFormatting>
  <conditionalFormatting sqref="F722">
    <cfRule type="cellIs" dxfId="2" priority="634" stopIfTrue="1" operator="lessThan">
      <formula>0</formula>
    </cfRule>
  </conditionalFormatting>
  <conditionalFormatting sqref="F723">
    <cfRule type="cellIs" dxfId="2" priority="633" stopIfTrue="1" operator="lessThan">
      <formula>0</formula>
    </cfRule>
  </conditionalFormatting>
  <conditionalFormatting sqref="F724">
    <cfRule type="cellIs" dxfId="2" priority="632" stopIfTrue="1" operator="lessThan">
      <formula>0</formula>
    </cfRule>
  </conditionalFormatting>
  <conditionalFormatting sqref="F725">
    <cfRule type="cellIs" dxfId="2" priority="631" stopIfTrue="1" operator="lessThan">
      <formula>0</formula>
    </cfRule>
  </conditionalFormatting>
  <conditionalFormatting sqref="F726">
    <cfRule type="cellIs" dxfId="2" priority="630" stopIfTrue="1" operator="lessThan">
      <formula>0</formula>
    </cfRule>
  </conditionalFormatting>
  <conditionalFormatting sqref="F727">
    <cfRule type="cellIs" dxfId="2" priority="629" stopIfTrue="1" operator="lessThan">
      <formula>0</formula>
    </cfRule>
  </conditionalFormatting>
  <conditionalFormatting sqref="F728">
    <cfRule type="cellIs" dxfId="2" priority="628" stopIfTrue="1" operator="lessThan">
      <formula>0</formula>
    </cfRule>
  </conditionalFormatting>
  <conditionalFormatting sqref="F729">
    <cfRule type="cellIs" dxfId="2" priority="627" stopIfTrue="1" operator="lessThan">
      <formula>0</formula>
    </cfRule>
  </conditionalFormatting>
  <conditionalFormatting sqref="F730">
    <cfRule type="cellIs" dxfId="2" priority="626" stopIfTrue="1" operator="lessThan">
      <formula>0</formula>
    </cfRule>
  </conditionalFormatting>
  <conditionalFormatting sqref="F731">
    <cfRule type="cellIs" dxfId="2" priority="625" stopIfTrue="1" operator="lessThan">
      <formula>0</formula>
    </cfRule>
  </conditionalFormatting>
  <conditionalFormatting sqref="F732">
    <cfRule type="cellIs" dxfId="2" priority="624" stopIfTrue="1" operator="lessThan">
      <formula>0</formula>
    </cfRule>
  </conditionalFormatting>
  <conditionalFormatting sqref="F733">
    <cfRule type="cellIs" dxfId="2" priority="623" stopIfTrue="1" operator="lessThan">
      <formula>0</formula>
    </cfRule>
  </conditionalFormatting>
  <conditionalFormatting sqref="F734">
    <cfRule type="cellIs" dxfId="2" priority="622" stopIfTrue="1" operator="lessThan">
      <formula>0</formula>
    </cfRule>
  </conditionalFormatting>
  <conditionalFormatting sqref="F735">
    <cfRule type="cellIs" dxfId="2" priority="621" stopIfTrue="1" operator="lessThan">
      <formula>0</formula>
    </cfRule>
  </conditionalFormatting>
  <conditionalFormatting sqref="F736">
    <cfRule type="cellIs" dxfId="2" priority="620" stopIfTrue="1" operator="lessThan">
      <formula>0</formula>
    </cfRule>
  </conditionalFormatting>
  <conditionalFormatting sqref="F737">
    <cfRule type="cellIs" dxfId="2" priority="619" stopIfTrue="1" operator="lessThan">
      <formula>0</formula>
    </cfRule>
  </conditionalFormatting>
  <conditionalFormatting sqref="F738">
    <cfRule type="cellIs" dxfId="2" priority="618" stopIfTrue="1" operator="lessThan">
      <formula>0</formula>
    </cfRule>
  </conditionalFormatting>
  <conditionalFormatting sqref="F739">
    <cfRule type="cellIs" dxfId="2" priority="617" stopIfTrue="1" operator="lessThan">
      <formula>0</formula>
    </cfRule>
  </conditionalFormatting>
  <conditionalFormatting sqref="F740">
    <cfRule type="cellIs" dxfId="2" priority="616" stopIfTrue="1" operator="lessThan">
      <formula>0</formula>
    </cfRule>
  </conditionalFormatting>
  <conditionalFormatting sqref="F741">
    <cfRule type="cellIs" dxfId="2" priority="615" stopIfTrue="1" operator="lessThan">
      <formula>0</formula>
    </cfRule>
  </conditionalFormatting>
  <conditionalFormatting sqref="F742">
    <cfRule type="cellIs" dxfId="2" priority="614" stopIfTrue="1" operator="lessThan">
      <formula>0</formula>
    </cfRule>
  </conditionalFormatting>
  <conditionalFormatting sqref="F743">
    <cfRule type="cellIs" dxfId="2" priority="613" stopIfTrue="1" operator="lessThan">
      <formula>0</formula>
    </cfRule>
  </conditionalFormatting>
  <conditionalFormatting sqref="F744">
    <cfRule type="cellIs" dxfId="2" priority="612" stopIfTrue="1" operator="lessThan">
      <formula>0</formula>
    </cfRule>
  </conditionalFormatting>
  <conditionalFormatting sqref="F745">
    <cfRule type="cellIs" dxfId="2" priority="611" stopIfTrue="1" operator="lessThan">
      <formula>0</formula>
    </cfRule>
  </conditionalFormatting>
  <conditionalFormatting sqref="F746">
    <cfRule type="cellIs" dxfId="2" priority="610" stopIfTrue="1" operator="lessThan">
      <formula>0</formula>
    </cfRule>
  </conditionalFormatting>
  <conditionalFormatting sqref="F747">
    <cfRule type="cellIs" dxfId="2" priority="609" stopIfTrue="1" operator="lessThan">
      <formula>0</formula>
    </cfRule>
  </conditionalFormatting>
  <conditionalFormatting sqref="F748">
    <cfRule type="cellIs" dxfId="2" priority="608" stopIfTrue="1" operator="lessThan">
      <formula>0</formula>
    </cfRule>
  </conditionalFormatting>
  <conditionalFormatting sqref="F749">
    <cfRule type="cellIs" dxfId="2" priority="607" stopIfTrue="1" operator="lessThan">
      <formula>0</formula>
    </cfRule>
  </conditionalFormatting>
  <conditionalFormatting sqref="F750">
    <cfRule type="cellIs" dxfId="2" priority="606" stopIfTrue="1" operator="lessThan">
      <formula>0</formula>
    </cfRule>
  </conditionalFormatting>
  <conditionalFormatting sqref="F751">
    <cfRule type="cellIs" dxfId="2" priority="605" stopIfTrue="1" operator="lessThan">
      <formula>0</formula>
    </cfRule>
  </conditionalFormatting>
  <conditionalFormatting sqref="F752">
    <cfRule type="cellIs" dxfId="2" priority="604" stopIfTrue="1" operator="lessThan">
      <formula>0</formula>
    </cfRule>
  </conditionalFormatting>
  <conditionalFormatting sqref="F753">
    <cfRule type="cellIs" dxfId="2" priority="603" stopIfTrue="1" operator="lessThan">
      <formula>0</formula>
    </cfRule>
  </conditionalFormatting>
  <conditionalFormatting sqref="F754">
    <cfRule type="cellIs" dxfId="2" priority="602" stopIfTrue="1" operator="lessThan">
      <formula>0</formula>
    </cfRule>
  </conditionalFormatting>
  <conditionalFormatting sqref="F755">
    <cfRule type="cellIs" dxfId="2" priority="601" stopIfTrue="1" operator="lessThan">
      <formula>0</formula>
    </cfRule>
  </conditionalFormatting>
  <conditionalFormatting sqref="F756">
    <cfRule type="cellIs" dxfId="2" priority="600" stopIfTrue="1" operator="lessThan">
      <formula>0</formula>
    </cfRule>
  </conditionalFormatting>
  <conditionalFormatting sqref="F757">
    <cfRule type="cellIs" dxfId="2" priority="599" stopIfTrue="1" operator="lessThan">
      <formula>0</formula>
    </cfRule>
  </conditionalFormatting>
  <conditionalFormatting sqref="F758">
    <cfRule type="cellIs" dxfId="2" priority="598" stopIfTrue="1" operator="lessThan">
      <formula>0</formula>
    </cfRule>
  </conditionalFormatting>
  <conditionalFormatting sqref="F759">
    <cfRule type="cellIs" dxfId="2" priority="597" stopIfTrue="1" operator="lessThan">
      <formula>0</formula>
    </cfRule>
  </conditionalFormatting>
  <conditionalFormatting sqref="F760">
    <cfRule type="cellIs" dxfId="2" priority="596" stopIfTrue="1" operator="lessThan">
      <formula>0</formula>
    </cfRule>
  </conditionalFormatting>
  <conditionalFormatting sqref="F761">
    <cfRule type="cellIs" dxfId="2" priority="595" stopIfTrue="1" operator="lessThan">
      <formula>0</formula>
    </cfRule>
  </conditionalFormatting>
  <conditionalFormatting sqref="F762">
    <cfRule type="cellIs" dxfId="2" priority="594" stopIfTrue="1" operator="lessThan">
      <formula>0</formula>
    </cfRule>
  </conditionalFormatting>
  <conditionalFormatting sqref="F763">
    <cfRule type="cellIs" dxfId="2" priority="593" stopIfTrue="1" operator="lessThan">
      <formula>0</formula>
    </cfRule>
  </conditionalFormatting>
  <conditionalFormatting sqref="F764">
    <cfRule type="cellIs" dxfId="2" priority="592" stopIfTrue="1" operator="lessThan">
      <formula>0</formula>
    </cfRule>
  </conditionalFormatting>
  <conditionalFormatting sqref="F765">
    <cfRule type="cellIs" dxfId="2" priority="591" stopIfTrue="1" operator="lessThan">
      <formula>0</formula>
    </cfRule>
  </conditionalFormatting>
  <conditionalFormatting sqref="F766">
    <cfRule type="cellIs" dxfId="2" priority="590" stopIfTrue="1" operator="lessThan">
      <formula>0</formula>
    </cfRule>
  </conditionalFormatting>
  <conditionalFormatting sqref="F767">
    <cfRule type="cellIs" dxfId="2" priority="589" stopIfTrue="1" operator="lessThan">
      <formula>0</formula>
    </cfRule>
  </conditionalFormatting>
  <conditionalFormatting sqref="F768">
    <cfRule type="cellIs" dxfId="2" priority="588" stopIfTrue="1" operator="lessThan">
      <formula>0</formula>
    </cfRule>
  </conditionalFormatting>
  <conditionalFormatting sqref="F769">
    <cfRule type="cellIs" dxfId="2" priority="587" stopIfTrue="1" operator="lessThan">
      <formula>0</formula>
    </cfRule>
  </conditionalFormatting>
  <conditionalFormatting sqref="F770">
    <cfRule type="cellIs" dxfId="2" priority="586" stopIfTrue="1" operator="lessThan">
      <formula>0</formula>
    </cfRule>
  </conditionalFormatting>
  <conditionalFormatting sqref="F771">
    <cfRule type="cellIs" dxfId="2" priority="585" stopIfTrue="1" operator="lessThan">
      <formula>0</formula>
    </cfRule>
  </conditionalFormatting>
  <conditionalFormatting sqref="F772">
    <cfRule type="cellIs" dxfId="2" priority="584" stopIfTrue="1" operator="lessThan">
      <formula>0</formula>
    </cfRule>
  </conditionalFormatting>
  <conditionalFormatting sqref="F773">
    <cfRule type="cellIs" dxfId="2" priority="583" stopIfTrue="1" operator="lessThan">
      <formula>0</formula>
    </cfRule>
  </conditionalFormatting>
  <conditionalFormatting sqref="F774">
    <cfRule type="cellIs" dxfId="2" priority="582" stopIfTrue="1" operator="lessThan">
      <formula>0</formula>
    </cfRule>
  </conditionalFormatting>
  <conditionalFormatting sqref="F775">
    <cfRule type="cellIs" dxfId="2" priority="581" stopIfTrue="1" operator="lessThan">
      <formula>0</formula>
    </cfRule>
  </conditionalFormatting>
  <conditionalFormatting sqref="F776">
    <cfRule type="cellIs" dxfId="2" priority="580" stopIfTrue="1" operator="lessThan">
      <formula>0</formula>
    </cfRule>
  </conditionalFormatting>
  <conditionalFormatting sqref="F777">
    <cfRule type="cellIs" dxfId="2" priority="579" stopIfTrue="1" operator="lessThan">
      <formula>0</formula>
    </cfRule>
  </conditionalFormatting>
  <conditionalFormatting sqref="F778">
    <cfRule type="cellIs" dxfId="2" priority="578" stopIfTrue="1" operator="lessThan">
      <formula>0</formula>
    </cfRule>
  </conditionalFormatting>
  <conditionalFormatting sqref="F779">
    <cfRule type="cellIs" dxfId="2" priority="577" stopIfTrue="1" operator="lessThan">
      <formula>0</formula>
    </cfRule>
  </conditionalFormatting>
  <conditionalFormatting sqref="F780">
    <cfRule type="cellIs" dxfId="2" priority="576" stopIfTrue="1" operator="lessThan">
      <formula>0</formula>
    </cfRule>
  </conditionalFormatting>
  <conditionalFormatting sqref="F781">
    <cfRule type="cellIs" dxfId="2" priority="575" stopIfTrue="1" operator="lessThan">
      <formula>0</formula>
    </cfRule>
  </conditionalFormatting>
  <conditionalFormatting sqref="F782">
    <cfRule type="cellIs" dxfId="2" priority="574" stopIfTrue="1" operator="lessThan">
      <formula>0</formula>
    </cfRule>
  </conditionalFormatting>
  <conditionalFormatting sqref="F783">
    <cfRule type="cellIs" dxfId="2" priority="573" stopIfTrue="1" operator="lessThan">
      <formula>0</formula>
    </cfRule>
  </conditionalFormatting>
  <conditionalFormatting sqref="F784">
    <cfRule type="cellIs" dxfId="2" priority="572" stopIfTrue="1" operator="lessThan">
      <formula>0</formula>
    </cfRule>
  </conditionalFormatting>
  <conditionalFormatting sqref="F785">
    <cfRule type="cellIs" dxfId="2" priority="571" stopIfTrue="1" operator="lessThan">
      <formula>0</formula>
    </cfRule>
  </conditionalFormatting>
  <conditionalFormatting sqref="F786">
    <cfRule type="cellIs" dxfId="2" priority="570" stopIfTrue="1" operator="lessThan">
      <formula>0</formula>
    </cfRule>
  </conditionalFormatting>
  <conditionalFormatting sqref="F787">
    <cfRule type="cellIs" dxfId="2" priority="569" stopIfTrue="1" operator="lessThan">
      <formula>0</formula>
    </cfRule>
  </conditionalFormatting>
  <conditionalFormatting sqref="F788">
    <cfRule type="cellIs" dxfId="2" priority="568" stopIfTrue="1" operator="lessThan">
      <formula>0</formula>
    </cfRule>
  </conditionalFormatting>
  <conditionalFormatting sqref="F789">
    <cfRule type="cellIs" dxfId="2" priority="567" stopIfTrue="1" operator="lessThan">
      <formula>0</formula>
    </cfRule>
  </conditionalFormatting>
  <conditionalFormatting sqref="F790">
    <cfRule type="cellIs" dxfId="2" priority="566" stopIfTrue="1" operator="lessThan">
      <formula>0</formula>
    </cfRule>
  </conditionalFormatting>
  <conditionalFormatting sqref="F791">
    <cfRule type="cellIs" dxfId="2" priority="565" stopIfTrue="1" operator="lessThan">
      <formula>0</formula>
    </cfRule>
  </conditionalFormatting>
  <conditionalFormatting sqref="F792">
    <cfRule type="cellIs" dxfId="2" priority="564" stopIfTrue="1" operator="lessThan">
      <formula>0</formula>
    </cfRule>
  </conditionalFormatting>
  <conditionalFormatting sqref="F793">
    <cfRule type="cellIs" dxfId="2" priority="563" stopIfTrue="1" operator="lessThan">
      <formula>0</formula>
    </cfRule>
  </conditionalFormatting>
  <conditionalFormatting sqref="F794">
    <cfRule type="cellIs" dxfId="2" priority="562" stopIfTrue="1" operator="lessThan">
      <formula>0</formula>
    </cfRule>
  </conditionalFormatting>
  <conditionalFormatting sqref="F795">
    <cfRule type="cellIs" dxfId="2" priority="561" stopIfTrue="1" operator="lessThan">
      <formula>0</formula>
    </cfRule>
  </conditionalFormatting>
  <conditionalFormatting sqref="F796">
    <cfRule type="cellIs" dxfId="2" priority="560" stopIfTrue="1" operator="lessThan">
      <formula>0</formula>
    </cfRule>
  </conditionalFormatting>
  <conditionalFormatting sqref="F797">
    <cfRule type="cellIs" dxfId="2" priority="559" stopIfTrue="1" operator="lessThan">
      <formula>0</formula>
    </cfRule>
  </conditionalFormatting>
  <conditionalFormatting sqref="F798">
    <cfRule type="cellIs" dxfId="2" priority="558" stopIfTrue="1" operator="lessThan">
      <formula>0</formula>
    </cfRule>
  </conditionalFormatting>
  <conditionalFormatting sqref="F799">
    <cfRule type="cellIs" dxfId="2" priority="557" stopIfTrue="1" operator="lessThan">
      <formula>0</formula>
    </cfRule>
  </conditionalFormatting>
  <conditionalFormatting sqref="F800">
    <cfRule type="cellIs" dxfId="2" priority="556" stopIfTrue="1" operator="lessThan">
      <formula>0</formula>
    </cfRule>
  </conditionalFormatting>
  <conditionalFormatting sqref="F801">
    <cfRule type="cellIs" dxfId="2" priority="555" stopIfTrue="1" operator="lessThan">
      <formula>0</formula>
    </cfRule>
  </conditionalFormatting>
  <conditionalFormatting sqref="F802">
    <cfRule type="cellIs" dxfId="2" priority="554" stopIfTrue="1" operator="lessThan">
      <formula>0</formula>
    </cfRule>
  </conditionalFormatting>
  <conditionalFormatting sqref="F803">
    <cfRule type="cellIs" dxfId="2" priority="553" stopIfTrue="1" operator="lessThan">
      <formula>0</formula>
    </cfRule>
  </conditionalFormatting>
  <conditionalFormatting sqref="F804">
    <cfRule type="cellIs" dxfId="2" priority="552" stopIfTrue="1" operator="lessThan">
      <formula>0</formula>
    </cfRule>
  </conditionalFormatting>
  <conditionalFormatting sqref="F805">
    <cfRule type="cellIs" dxfId="2" priority="551" stopIfTrue="1" operator="lessThan">
      <formula>0</formula>
    </cfRule>
  </conditionalFormatting>
  <conditionalFormatting sqref="F806">
    <cfRule type="cellIs" dxfId="2" priority="550" stopIfTrue="1" operator="lessThan">
      <formula>0</formula>
    </cfRule>
  </conditionalFormatting>
  <conditionalFormatting sqref="F807">
    <cfRule type="cellIs" dxfId="2" priority="549" stopIfTrue="1" operator="lessThan">
      <formula>0</formula>
    </cfRule>
  </conditionalFormatting>
  <conditionalFormatting sqref="F808">
    <cfRule type="cellIs" dxfId="2" priority="548" stopIfTrue="1" operator="lessThan">
      <formula>0</formula>
    </cfRule>
  </conditionalFormatting>
  <conditionalFormatting sqref="F809">
    <cfRule type="cellIs" dxfId="2" priority="547" stopIfTrue="1" operator="lessThan">
      <formula>0</formula>
    </cfRule>
  </conditionalFormatting>
  <conditionalFormatting sqref="F810">
    <cfRule type="cellIs" dxfId="2" priority="546" stopIfTrue="1" operator="lessThan">
      <formula>0</formula>
    </cfRule>
  </conditionalFormatting>
  <conditionalFormatting sqref="F811">
    <cfRule type="cellIs" dxfId="2" priority="545" stopIfTrue="1" operator="lessThan">
      <formula>0</formula>
    </cfRule>
  </conditionalFormatting>
  <conditionalFormatting sqref="F812">
    <cfRule type="cellIs" dxfId="2" priority="544" stopIfTrue="1" operator="lessThan">
      <formula>0</formula>
    </cfRule>
  </conditionalFormatting>
  <conditionalFormatting sqref="F813">
    <cfRule type="cellIs" dxfId="2" priority="543" stopIfTrue="1" operator="lessThan">
      <formula>0</formula>
    </cfRule>
  </conditionalFormatting>
  <conditionalFormatting sqref="F814">
    <cfRule type="cellIs" dxfId="2" priority="542" stopIfTrue="1" operator="lessThan">
      <formula>0</formula>
    </cfRule>
  </conditionalFormatting>
  <conditionalFormatting sqref="F815">
    <cfRule type="cellIs" dxfId="2" priority="541" stopIfTrue="1" operator="lessThan">
      <formula>0</formula>
    </cfRule>
  </conditionalFormatting>
  <conditionalFormatting sqref="F816">
    <cfRule type="cellIs" dxfId="2" priority="540" stopIfTrue="1" operator="lessThan">
      <formula>0</formula>
    </cfRule>
  </conditionalFormatting>
  <conditionalFormatting sqref="F817">
    <cfRule type="cellIs" dxfId="2" priority="539" stopIfTrue="1" operator="lessThan">
      <formula>0</formula>
    </cfRule>
  </conditionalFormatting>
  <conditionalFormatting sqref="F818">
    <cfRule type="cellIs" dxfId="2" priority="538" stopIfTrue="1" operator="lessThan">
      <formula>0</formula>
    </cfRule>
  </conditionalFormatting>
  <conditionalFormatting sqref="F819">
    <cfRule type="cellIs" dxfId="2" priority="537" stopIfTrue="1" operator="lessThan">
      <formula>0</formula>
    </cfRule>
  </conditionalFormatting>
  <conditionalFormatting sqref="F820">
    <cfRule type="cellIs" dxfId="2" priority="536" stopIfTrue="1" operator="lessThan">
      <formula>0</formula>
    </cfRule>
  </conditionalFormatting>
  <conditionalFormatting sqref="F821">
    <cfRule type="cellIs" dxfId="2" priority="535" stopIfTrue="1" operator="lessThan">
      <formula>0</formula>
    </cfRule>
  </conditionalFormatting>
  <conditionalFormatting sqref="F822">
    <cfRule type="cellIs" dxfId="2" priority="534" stopIfTrue="1" operator="lessThan">
      <formula>0</formula>
    </cfRule>
  </conditionalFormatting>
  <conditionalFormatting sqref="F823">
    <cfRule type="cellIs" dxfId="2" priority="533" stopIfTrue="1" operator="lessThan">
      <formula>0</formula>
    </cfRule>
  </conditionalFormatting>
  <conditionalFormatting sqref="F824">
    <cfRule type="cellIs" dxfId="2" priority="532" stopIfTrue="1" operator="lessThan">
      <formula>0</formula>
    </cfRule>
  </conditionalFormatting>
  <conditionalFormatting sqref="F825">
    <cfRule type="cellIs" dxfId="2" priority="531" stopIfTrue="1" operator="lessThan">
      <formula>0</formula>
    </cfRule>
  </conditionalFormatting>
  <conditionalFormatting sqref="F826">
    <cfRule type="cellIs" dxfId="2" priority="530" stopIfTrue="1" operator="lessThan">
      <formula>0</formula>
    </cfRule>
  </conditionalFormatting>
  <conditionalFormatting sqref="F827">
    <cfRule type="cellIs" dxfId="2" priority="529" stopIfTrue="1" operator="lessThan">
      <formula>0</formula>
    </cfRule>
  </conditionalFormatting>
  <conditionalFormatting sqref="F828">
    <cfRule type="cellIs" dxfId="2" priority="528" stopIfTrue="1" operator="lessThan">
      <formula>0</formula>
    </cfRule>
  </conditionalFormatting>
  <conditionalFormatting sqref="F829">
    <cfRule type="cellIs" dxfId="2" priority="527" stopIfTrue="1" operator="lessThan">
      <formula>0</formula>
    </cfRule>
  </conditionalFormatting>
  <conditionalFormatting sqref="F830">
    <cfRule type="cellIs" dxfId="2" priority="526" stopIfTrue="1" operator="lessThan">
      <formula>0</formula>
    </cfRule>
  </conditionalFormatting>
  <conditionalFormatting sqref="F831">
    <cfRule type="cellIs" dxfId="2" priority="525" stopIfTrue="1" operator="lessThan">
      <formula>0</formula>
    </cfRule>
  </conditionalFormatting>
  <conditionalFormatting sqref="F832">
    <cfRule type="cellIs" dxfId="2" priority="524" stopIfTrue="1" operator="lessThan">
      <formula>0</formula>
    </cfRule>
  </conditionalFormatting>
  <conditionalFormatting sqref="F833">
    <cfRule type="cellIs" dxfId="2" priority="523" stopIfTrue="1" operator="lessThan">
      <formula>0</formula>
    </cfRule>
  </conditionalFormatting>
  <conditionalFormatting sqref="F834">
    <cfRule type="cellIs" dxfId="2" priority="522" stopIfTrue="1" operator="lessThan">
      <formula>0</formula>
    </cfRule>
  </conditionalFormatting>
  <conditionalFormatting sqref="F835">
    <cfRule type="cellIs" dxfId="2" priority="521" stopIfTrue="1" operator="lessThan">
      <formula>0</formula>
    </cfRule>
  </conditionalFormatting>
  <conditionalFormatting sqref="F836">
    <cfRule type="cellIs" dxfId="2" priority="520" stopIfTrue="1" operator="lessThan">
      <formula>0</formula>
    </cfRule>
  </conditionalFormatting>
  <conditionalFormatting sqref="F837">
    <cfRule type="cellIs" dxfId="2" priority="519" stopIfTrue="1" operator="lessThan">
      <formula>0</formula>
    </cfRule>
  </conditionalFormatting>
  <conditionalFormatting sqref="F838">
    <cfRule type="cellIs" dxfId="2" priority="518" stopIfTrue="1" operator="lessThan">
      <formula>0</formula>
    </cfRule>
  </conditionalFormatting>
  <conditionalFormatting sqref="F839">
    <cfRule type="cellIs" dxfId="2" priority="517" stopIfTrue="1" operator="lessThan">
      <formula>0</formula>
    </cfRule>
  </conditionalFormatting>
  <conditionalFormatting sqref="F840">
    <cfRule type="cellIs" dxfId="2" priority="516" stopIfTrue="1" operator="lessThan">
      <formula>0</formula>
    </cfRule>
  </conditionalFormatting>
  <conditionalFormatting sqref="F841">
    <cfRule type="cellIs" dxfId="2" priority="515" stopIfTrue="1" operator="lessThan">
      <formula>0</formula>
    </cfRule>
  </conditionalFormatting>
  <conditionalFormatting sqref="F842">
    <cfRule type="cellIs" dxfId="2" priority="514" stopIfTrue="1" operator="lessThan">
      <formula>0</formula>
    </cfRule>
  </conditionalFormatting>
  <conditionalFormatting sqref="F843">
    <cfRule type="cellIs" dxfId="2" priority="513" stopIfTrue="1" operator="lessThan">
      <formula>0</formula>
    </cfRule>
  </conditionalFormatting>
  <conditionalFormatting sqref="F844">
    <cfRule type="cellIs" dxfId="2" priority="512" stopIfTrue="1" operator="lessThan">
      <formula>0</formula>
    </cfRule>
  </conditionalFormatting>
  <conditionalFormatting sqref="F845">
    <cfRule type="cellIs" dxfId="2" priority="511" stopIfTrue="1" operator="lessThan">
      <formula>0</formula>
    </cfRule>
  </conditionalFormatting>
  <conditionalFormatting sqref="F846">
    <cfRule type="cellIs" dxfId="2" priority="510" stopIfTrue="1" operator="lessThan">
      <formula>0</formula>
    </cfRule>
  </conditionalFormatting>
  <conditionalFormatting sqref="F847">
    <cfRule type="cellIs" dxfId="2" priority="509" stopIfTrue="1" operator="lessThan">
      <formula>0</formula>
    </cfRule>
  </conditionalFormatting>
  <conditionalFormatting sqref="F848">
    <cfRule type="cellIs" dxfId="2" priority="508" stopIfTrue="1" operator="lessThan">
      <formula>0</formula>
    </cfRule>
  </conditionalFormatting>
  <conditionalFormatting sqref="F849">
    <cfRule type="cellIs" dxfId="2" priority="507" stopIfTrue="1" operator="lessThan">
      <formula>0</formula>
    </cfRule>
  </conditionalFormatting>
  <conditionalFormatting sqref="F850">
    <cfRule type="cellIs" dxfId="2" priority="506" stopIfTrue="1" operator="lessThan">
      <formula>0</formula>
    </cfRule>
  </conditionalFormatting>
  <conditionalFormatting sqref="F851">
    <cfRule type="cellIs" dxfId="2" priority="505" stopIfTrue="1" operator="lessThan">
      <formula>0</formula>
    </cfRule>
  </conditionalFormatting>
  <conditionalFormatting sqref="F852">
    <cfRule type="cellIs" dxfId="2" priority="504" stopIfTrue="1" operator="lessThan">
      <formula>0</formula>
    </cfRule>
  </conditionalFormatting>
  <conditionalFormatting sqref="F853">
    <cfRule type="cellIs" dxfId="2" priority="503" stopIfTrue="1" operator="lessThan">
      <formula>0</formula>
    </cfRule>
  </conditionalFormatting>
  <conditionalFormatting sqref="F854">
    <cfRule type="cellIs" dxfId="2" priority="502" stopIfTrue="1" operator="lessThan">
      <formula>0</formula>
    </cfRule>
  </conditionalFormatting>
  <conditionalFormatting sqref="F855">
    <cfRule type="cellIs" dxfId="2" priority="501" stopIfTrue="1" operator="lessThan">
      <formula>0</formula>
    </cfRule>
  </conditionalFormatting>
  <conditionalFormatting sqref="F856">
    <cfRule type="cellIs" dxfId="2" priority="500" stopIfTrue="1" operator="lessThan">
      <formula>0</formula>
    </cfRule>
  </conditionalFormatting>
  <conditionalFormatting sqref="F857">
    <cfRule type="cellIs" dxfId="2" priority="499" stopIfTrue="1" operator="lessThan">
      <formula>0</formula>
    </cfRule>
  </conditionalFormatting>
  <conditionalFormatting sqref="F858">
    <cfRule type="cellIs" dxfId="2" priority="498" stopIfTrue="1" operator="lessThan">
      <formula>0</formula>
    </cfRule>
  </conditionalFormatting>
  <conditionalFormatting sqref="F859">
    <cfRule type="cellIs" dxfId="2" priority="497" stopIfTrue="1" operator="lessThan">
      <formula>0</formula>
    </cfRule>
  </conditionalFormatting>
  <conditionalFormatting sqref="F860">
    <cfRule type="cellIs" dxfId="2" priority="496" stopIfTrue="1" operator="lessThan">
      <formula>0</formula>
    </cfRule>
  </conditionalFormatting>
  <conditionalFormatting sqref="F861">
    <cfRule type="cellIs" dxfId="2" priority="495" stopIfTrue="1" operator="lessThan">
      <formula>0</formula>
    </cfRule>
  </conditionalFormatting>
  <conditionalFormatting sqref="F862">
    <cfRule type="cellIs" dxfId="2" priority="494" stopIfTrue="1" operator="lessThan">
      <formula>0</formula>
    </cfRule>
  </conditionalFormatting>
  <conditionalFormatting sqref="F863">
    <cfRule type="cellIs" dxfId="2" priority="493" stopIfTrue="1" operator="lessThan">
      <formula>0</formula>
    </cfRule>
  </conditionalFormatting>
  <conditionalFormatting sqref="F864">
    <cfRule type="cellIs" dxfId="2" priority="492" stopIfTrue="1" operator="lessThan">
      <formula>0</formula>
    </cfRule>
  </conditionalFormatting>
  <conditionalFormatting sqref="F865">
    <cfRule type="cellIs" dxfId="2" priority="491" stopIfTrue="1" operator="lessThan">
      <formula>0</formula>
    </cfRule>
  </conditionalFormatting>
  <conditionalFormatting sqref="F866">
    <cfRule type="cellIs" dxfId="2" priority="490" stopIfTrue="1" operator="lessThan">
      <formula>0</formula>
    </cfRule>
  </conditionalFormatting>
  <conditionalFormatting sqref="F867">
    <cfRule type="cellIs" dxfId="2" priority="489" stopIfTrue="1" operator="lessThan">
      <formula>0</formula>
    </cfRule>
  </conditionalFormatting>
  <conditionalFormatting sqref="F868">
    <cfRule type="cellIs" dxfId="2" priority="488" stopIfTrue="1" operator="lessThan">
      <formula>0</formula>
    </cfRule>
  </conditionalFormatting>
  <conditionalFormatting sqref="F869">
    <cfRule type="cellIs" dxfId="2" priority="487" stopIfTrue="1" operator="lessThan">
      <formula>0</formula>
    </cfRule>
  </conditionalFormatting>
  <conditionalFormatting sqref="F870">
    <cfRule type="cellIs" dxfId="2" priority="486" stopIfTrue="1" operator="lessThan">
      <formula>0</formula>
    </cfRule>
  </conditionalFormatting>
  <conditionalFormatting sqref="F871">
    <cfRule type="cellIs" dxfId="2" priority="485" stopIfTrue="1" operator="lessThan">
      <formula>0</formula>
    </cfRule>
  </conditionalFormatting>
  <conditionalFormatting sqref="F872">
    <cfRule type="cellIs" dxfId="2" priority="484" stopIfTrue="1" operator="lessThan">
      <formula>0</formula>
    </cfRule>
  </conditionalFormatting>
  <conditionalFormatting sqref="F873">
    <cfRule type="cellIs" dxfId="2" priority="483" stopIfTrue="1" operator="lessThan">
      <formula>0</formula>
    </cfRule>
  </conditionalFormatting>
  <conditionalFormatting sqref="F874">
    <cfRule type="cellIs" dxfId="2" priority="482" stopIfTrue="1" operator="lessThan">
      <formula>0</formula>
    </cfRule>
  </conditionalFormatting>
  <conditionalFormatting sqref="F875">
    <cfRule type="cellIs" dxfId="2" priority="481" stopIfTrue="1" operator="lessThan">
      <formula>0</formula>
    </cfRule>
  </conditionalFormatting>
  <conditionalFormatting sqref="F876">
    <cfRule type="cellIs" dxfId="2" priority="480" stopIfTrue="1" operator="lessThan">
      <formula>0</formula>
    </cfRule>
  </conditionalFormatting>
  <conditionalFormatting sqref="F877">
    <cfRule type="cellIs" dxfId="2" priority="479" stopIfTrue="1" operator="lessThan">
      <formula>0</formula>
    </cfRule>
  </conditionalFormatting>
  <conditionalFormatting sqref="F878">
    <cfRule type="cellIs" dxfId="2" priority="478" stopIfTrue="1" operator="lessThan">
      <formula>0</formula>
    </cfRule>
  </conditionalFormatting>
  <conditionalFormatting sqref="F879">
    <cfRule type="cellIs" dxfId="2" priority="477" stopIfTrue="1" operator="lessThan">
      <formula>0</formula>
    </cfRule>
  </conditionalFormatting>
  <conditionalFormatting sqref="F880">
    <cfRule type="cellIs" dxfId="2" priority="476" stopIfTrue="1" operator="lessThan">
      <formula>0</formula>
    </cfRule>
  </conditionalFormatting>
  <conditionalFormatting sqref="F881">
    <cfRule type="cellIs" dxfId="2" priority="475" stopIfTrue="1" operator="lessThan">
      <formula>0</formula>
    </cfRule>
  </conditionalFormatting>
  <conditionalFormatting sqref="F882">
    <cfRule type="cellIs" dxfId="2" priority="474" stopIfTrue="1" operator="lessThan">
      <formula>0</formula>
    </cfRule>
  </conditionalFormatting>
  <conditionalFormatting sqref="F883">
    <cfRule type="cellIs" dxfId="2" priority="473" stopIfTrue="1" operator="lessThan">
      <formula>0</formula>
    </cfRule>
  </conditionalFormatting>
  <conditionalFormatting sqref="F884">
    <cfRule type="cellIs" dxfId="2" priority="472" stopIfTrue="1" operator="lessThan">
      <formula>0</formula>
    </cfRule>
  </conditionalFormatting>
  <conditionalFormatting sqref="F885">
    <cfRule type="cellIs" dxfId="2" priority="471" stopIfTrue="1" operator="lessThan">
      <formula>0</formula>
    </cfRule>
  </conditionalFormatting>
  <conditionalFormatting sqref="F886">
    <cfRule type="cellIs" dxfId="2" priority="470" stopIfTrue="1" operator="lessThan">
      <formula>0</formula>
    </cfRule>
  </conditionalFormatting>
  <conditionalFormatting sqref="F887">
    <cfRule type="cellIs" dxfId="2" priority="469" stopIfTrue="1" operator="lessThan">
      <formula>0</formula>
    </cfRule>
  </conditionalFormatting>
  <conditionalFormatting sqref="F888">
    <cfRule type="cellIs" dxfId="2" priority="468" stopIfTrue="1" operator="lessThan">
      <formula>0</formula>
    </cfRule>
  </conditionalFormatting>
  <conditionalFormatting sqref="F889">
    <cfRule type="cellIs" dxfId="2" priority="467" stopIfTrue="1" operator="lessThan">
      <formula>0</formula>
    </cfRule>
  </conditionalFormatting>
  <conditionalFormatting sqref="F890">
    <cfRule type="cellIs" dxfId="2" priority="466" stopIfTrue="1" operator="lessThan">
      <formula>0</formula>
    </cfRule>
  </conditionalFormatting>
  <conditionalFormatting sqref="F891">
    <cfRule type="cellIs" dxfId="2" priority="465" stopIfTrue="1" operator="lessThan">
      <formula>0</formula>
    </cfRule>
  </conditionalFormatting>
  <conditionalFormatting sqref="F892">
    <cfRule type="cellIs" dxfId="2" priority="464" stopIfTrue="1" operator="lessThan">
      <formula>0</formula>
    </cfRule>
  </conditionalFormatting>
  <conditionalFormatting sqref="F893">
    <cfRule type="cellIs" dxfId="2" priority="463" stopIfTrue="1" operator="lessThan">
      <formula>0</formula>
    </cfRule>
  </conditionalFormatting>
  <conditionalFormatting sqref="F894">
    <cfRule type="cellIs" dxfId="2" priority="462" stopIfTrue="1" operator="lessThan">
      <formula>0</formula>
    </cfRule>
  </conditionalFormatting>
  <conditionalFormatting sqref="F895">
    <cfRule type="cellIs" dxfId="2" priority="461" stopIfTrue="1" operator="lessThan">
      <formula>0</formula>
    </cfRule>
  </conditionalFormatting>
  <conditionalFormatting sqref="F896">
    <cfRule type="cellIs" dxfId="2" priority="460" stopIfTrue="1" operator="lessThan">
      <formula>0</formula>
    </cfRule>
  </conditionalFormatting>
  <conditionalFormatting sqref="F897">
    <cfRule type="cellIs" dxfId="2" priority="459" stopIfTrue="1" operator="lessThan">
      <formula>0</formula>
    </cfRule>
  </conditionalFormatting>
  <conditionalFormatting sqref="F898">
    <cfRule type="cellIs" dxfId="2" priority="458" stopIfTrue="1" operator="lessThan">
      <formula>0</formula>
    </cfRule>
  </conditionalFormatting>
  <conditionalFormatting sqref="F899">
    <cfRule type="cellIs" dxfId="2" priority="457" stopIfTrue="1" operator="lessThan">
      <formula>0</formula>
    </cfRule>
  </conditionalFormatting>
  <conditionalFormatting sqref="F900">
    <cfRule type="cellIs" dxfId="2" priority="456" stopIfTrue="1" operator="lessThan">
      <formula>0</formula>
    </cfRule>
  </conditionalFormatting>
  <conditionalFormatting sqref="F901">
    <cfRule type="cellIs" dxfId="2" priority="455" stopIfTrue="1" operator="lessThan">
      <formula>0</formula>
    </cfRule>
  </conditionalFormatting>
  <conditionalFormatting sqref="F902">
    <cfRule type="cellIs" dxfId="2" priority="454" stopIfTrue="1" operator="lessThan">
      <formula>0</formula>
    </cfRule>
  </conditionalFormatting>
  <conditionalFormatting sqref="F903">
    <cfRule type="cellIs" dxfId="2" priority="453" stopIfTrue="1" operator="lessThan">
      <formula>0</formula>
    </cfRule>
  </conditionalFormatting>
  <conditionalFormatting sqref="F904">
    <cfRule type="cellIs" dxfId="2" priority="452" stopIfTrue="1" operator="lessThan">
      <formula>0</formula>
    </cfRule>
  </conditionalFormatting>
  <conditionalFormatting sqref="F905">
    <cfRule type="cellIs" dxfId="2" priority="451" stopIfTrue="1" operator="lessThan">
      <formula>0</formula>
    </cfRule>
  </conditionalFormatting>
  <conditionalFormatting sqref="F906">
    <cfRule type="cellIs" dxfId="2" priority="450" stopIfTrue="1" operator="lessThan">
      <formula>0</formula>
    </cfRule>
  </conditionalFormatting>
  <conditionalFormatting sqref="F907">
    <cfRule type="cellIs" dxfId="2" priority="449" stopIfTrue="1" operator="lessThan">
      <formula>0</formula>
    </cfRule>
  </conditionalFormatting>
  <conditionalFormatting sqref="F908">
    <cfRule type="cellIs" dxfId="2" priority="448" stopIfTrue="1" operator="lessThan">
      <formula>0</formula>
    </cfRule>
  </conditionalFormatting>
  <conditionalFormatting sqref="F909">
    <cfRule type="cellIs" dxfId="2" priority="447" stopIfTrue="1" operator="lessThan">
      <formula>0</formula>
    </cfRule>
  </conditionalFormatting>
  <conditionalFormatting sqref="F910">
    <cfRule type="cellIs" dxfId="2" priority="446" stopIfTrue="1" operator="lessThan">
      <formula>0</formula>
    </cfRule>
  </conditionalFormatting>
  <conditionalFormatting sqref="F911">
    <cfRule type="cellIs" dxfId="2" priority="445" stopIfTrue="1" operator="lessThan">
      <formula>0</formula>
    </cfRule>
  </conditionalFormatting>
  <conditionalFormatting sqref="F912">
    <cfRule type="cellIs" dxfId="2" priority="444" stopIfTrue="1" operator="lessThan">
      <formula>0</formula>
    </cfRule>
  </conditionalFormatting>
  <conditionalFormatting sqref="F913">
    <cfRule type="cellIs" dxfId="2" priority="443" stopIfTrue="1" operator="lessThan">
      <formula>0</formula>
    </cfRule>
  </conditionalFormatting>
  <conditionalFormatting sqref="F914">
    <cfRule type="cellIs" dxfId="2" priority="442" stopIfTrue="1" operator="lessThan">
      <formula>0</formula>
    </cfRule>
  </conditionalFormatting>
  <conditionalFormatting sqref="F915">
    <cfRule type="cellIs" dxfId="2" priority="441" stopIfTrue="1" operator="lessThan">
      <formula>0</formula>
    </cfRule>
  </conditionalFormatting>
  <conditionalFormatting sqref="F916">
    <cfRule type="cellIs" dxfId="2" priority="440" stopIfTrue="1" operator="lessThan">
      <formula>0</formula>
    </cfRule>
  </conditionalFormatting>
  <conditionalFormatting sqref="F917">
    <cfRule type="cellIs" dxfId="2" priority="439" stopIfTrue="1" operator="lessThan">
      <formula>0</formula>
    </cfRule>
  </conditionalFormatting>
  <conditionalFormatting sqref="F918">
    <cfRule type="cellIs" dxfId="2" priority="438" stopIfTrue="1" operator="lessThan">
      <formula>0</formula>
    </cfRule>
  </conditionalFormatting>
  <conditionalFormatting sqref="F919">
    <cfRule type="cellIs" dxfId="2" priority="437" stopIfTrue="1" operator="lessThan">
      <formula>0</formula>
    </cfRule>
  </conditionalFormatting>
  <conditionalFormatting sqref="F920">
    <cfRule type="cellIs" dxfId="2" priority="436" stopIfTrue="1" operator="lessThan">
      <formula>0</formula>
    </cfRule>
  </conditionalFormatting>
  <conditionalFormatting sqref="F921">
    <cfRule type="cellIs" dxfId="2" priority="435" stopIfTrue="1" operator="lessThan">
      <formula>0</formula>
    </cfRule>
  </conditionalFormatting>
  <conditionalFormatting sqref="F922">
    <cfRule type="cellIs" dxfId="2" priority="434" stopIfTrue="1" operator="lessThan">
      <formula>0</formula>
    </cfRule>
  </conditionalFormatting>
  <conditionalFormatting sqref="F923">
    <cfRule type="cellIs" dxfId="2" priority="433" stopIfTrue="1" operator="lessThan">
      <formula>0</formula>
    </cfRule>
  </conditionalFormatting>
  <conditionalFormatting sqref="F924">
    <cfRule type="cellIs" dxfId="2" priority="432" stopIfTrue="1" operator="lessThan">
      <formula>0</formula>
    </cfRule>
  </conditionalFormatting>
  <conditionalFormatting sqref="F925">
    <cfRule type="cellIs" dxfId="2" priority="431" stopIfTrue="1" operator="lessThan">
      <formula>0</formula>
    </cfRule>
  </conditionalFormatting>
  <conditionalFormatting sqref="F926">
    <cfRule type="cellIs" dxfId="2" priority="430" stopIfTrue="1" operator="lessThan">
      <formula>0</formula>
    </cfRule>
  </conditionalFormatting>
  <conditionalFormatting sqref="F927">
    <cfRule type="cellIs" dxfId="2" priority="429" stopIfTrue="1" operator="lessThan">
      <formula>0</formula>
    </cfRule>
  </conditionalFormatting>
  <conditionalFormatting sqref="F928">
    <cfRule type="cellIs" dxfId="2" priority="428" stopIfTrue="1" operator="lessThan">
      <formula>0</formula>
    </cfRule>
  </conditionalFormatting>
  <conditionalFormatting sqref="F929">
    <cfRule type="cellIs" dxfId="2" priority="427" stopIfTrue="1" operator="lessThan">
      <formula>0</formula>
    </cfRule>
  </conditionalFormatting>
  <conditionalFormatting sqref="F930">
    <cfRule type="cellIs" dxfId="2" priority="426" stopIfTrue="1" operator="lessThan">
      <formula>0</formula>
    </cfRule>
  </conditionalFormatting>
  <conditionalFormatting sqref="F931">
    <cfRule type="cellIs" dxfId="2" priority="425" stopIfTrue="1" operator="lessThan">
      <formula>0</formula>
    </cfRule>
  </conditionalFormatting>
  <conditionalFormatting sqref="F932">
    <cfRule type="cellIs" dxfId="2" priority="424" stopIfTrue="1" operator="lessThan">
      <formula>0</formula>
    </cfRule>
  </conditionalFormatting>
  <conditionalFormatting sqref="F933">
    <cfRule type="cellIs" dxfId="2" priority="423" stopIfTrue="1" operator="lessThan">
      <formula>0</formula>
    </cfRule>
  </conditionalFormatting>
  <conditionalFormatting sqref="F934">
    <cfRule type="cellIs" dxfId="2" priority="422" stopIfTrue="1" operator="lessThan">
      <formula>0</formula>
    </cfRule>
  </conditionalFormatting>
  <conditionalFormatting sqref="F935">
    <cfRule type="cellIs" dxfId="2" priority="421" stopIfTrue="1" operator="lessThan">
      <formula>0</formula>
    </cfRule>
  </conditionalFormatting>
  <conditionalFormatting sqref="F936">
    <cfRule type="cellIs" dxfId="2" priority="420" stopIfTrue="1" operator="lessThan">
      <formula>0</formula>
    </cfRule>
  </conditionalFormatting>
  <conditionalFormatting sqref="F937">
    <cfRule type="cellIs" dxfId="2" priority="419" stopIfTrue="1" operator="lessThan">
      <formula>0</formula>
    </cfRule>
  </conditionalFormatting>
  <conditionalFormatting sqref="F938">
    <cfRule type="cellIs" dxfId="2" priority="418" stopIfTrue="1" operator="lessThan">
      <formula>0</formula>
    </cfRule>
  </conditionalFormatting>
  <conditionalFormatting sqref="F939">
    <cfRule type="cellIs" dxfId="2" priority="417" stopIfTrue="1" operator="lessThan">
      <formula>0</formula>
    </cfRule>
  </conditionalFormatting>
  <conditionalFormatting sqref="F940">
    <cfRule type="cellIs" dxfId="2" priority="416" stopIfTrue="1" operator="lessThan">
      <formula>0</formula>
    </cfRule>
  </conditionalFormatting>
  <conditionalFormatting sqref="F941">
    <cfRule type="cellIs" dxfId="2" priority="415" stopIfTrue="1" operator="lessThan">
      <formula>0</formula>
    </cfRule>
  </conditionalFormatting>
  <conditionalFormatting sqref="F942">
    <cfRule type="cellIs" dxfId="2" priority="414" stopIfTrue="1" operator="lessThan">
      <formula>0</formula>
    </cfRule>
  </conditionalFormatting>
  <conditionalFormatting sqref="F943">
    <cfRule type="cellIs" dxfId="2" priority="413" stopIfTrue="1" operator="lessThan">
      <formula>0</formula>
    </cfRule>
  </conditionalFormatting>
  <conditionalFormatting sqref="F944">
    <cfRule type="cellIs" dxfId="2" priority="412" stopIfTrue="1" operator="lessThan">
      <formula>0</formula>
    </cfRule>
  </conditionalFormatting>
  <conditionalFormatting sqref="F945">
    <cfRule type="cellIs" dxfId="2" priority="411" stopIfTrue="1" operator="lessThan">
      <formula>0</formula>
    </cfRule>
  </conditionalFormatting>
  <conditionalFormatting sqref="F946">
    <cfRule type="cellIs" dxfId="2" priority="410" stopIfTrue="1" operator="lessThan">
      <formula>0</formula>
    </cfRule>
  </conditionalFormatting>
  <conditionalFormatting sqref="F947">
    <cfRule type="cellIs" dxfId="2" priority="409" stopIfTrue="1" operator="lessThan">
      <formula>0</formula>
    </cfRule>
  </conditionalFormatting>
  <conditionalFormatting sqref="F948">
    <cfRule type="cellIs" dxfId="2" priority="408" stopIfTrue="1" operator="lessThan">
      <formula>0</formula>
    </cfRule>
  </conditionalFormatting>
  <conditionalFormatting sqref="F949">
    <cfRule type="cellIs" dxfId="2" priority="407" stopIfTrue="1" operator="lessThan">
      <formula>0</formula>
    </cfRule>
  </conditionalFormatting>
  <conditionalFormatting sqref="F950">
    <cfRule type="cellIs" dxfId="2" priority="406" stopIfTrue="1" operator="lessThan">
      <formula>0</formula>
    </cfRule>
  </conditionalFormatting>
  <conditionalFormatting sqref="F951">
    <cfRule type="cellIs" dxfId="2" priority="405" stopIfTrue="1" operator="lessThan">
      <formula>0</formula>
    </cfRule>
  </conditionalFormatting>
  <conditionalFormatting sqref="F952">
    <cfRule type="cellIs" dxfId="2" priority="404" stopIfTrue="1" operator="lessThan">
      <formula>0</formula>
    </cfRule>
  </conditionalFormatting>
  <conditionalFormatting sqref="F953">
    <cfRule type="cellIs" dxfId="2" priority="403" stopIfTrue="1" operator="lessThan">
      <formula>0</formula>
    </cfRule>
  </conditionalFormatting>
  <conditionalFormatting sqref="F954">
    <cfRule type="cellIs" dxfId="2" priority="402" stopIfTrue="1" operator="lessThan">
      <formula>0</formula>
    </cfRule>
  </conditionalFormatting>
  <conditionalFormatting sqref="F955">
    <cfRule type="cellIs" dxfId="2" priority="401" stopIfTrue="1" operator="lessThan">
      <formula>0</formula>
    </cfRule>
  </conditionalFormatting>
  <conditionalFormatting sqref="F956">
    <cfRule type="cellIs" dxfId="2" priority="400" stopIfTrue="1" operator="lessThan">
      <formula>0</formula>
    </cfRule>
  </conditionalFormatting>
  <conditionalFormatting sqref="F957">
    <cfRule type="cellIs" dxfId="2" priority="399" stopIfTrue="1" operator="lessThan">
      <formula>0</formula>
    </cfRule>
  </conditionalFormatting>
  <conditionalFormatting sqref="F958">
    <cfRule type="cellIs" dxfId="2" priority="398" stopIfTrue="1" operator="lessThan">
      <formula>0</formula>
    </cfRule>
  </conditionalFormatting>
  <conditionalFormatting sqref="F959">
    <cfRule type="cellIs" dxfId="2" priority="397" stopIfTrue="1" operator="lessThan">
      <formula>0</formula>
    </cfRule>
  </conditionalFormatting>
  <conditionalFormatting sqref="F960">
    <cfRule type="cellIs" dxfId="2" priority="396" stopIfTrue="1" operator="lessThan">
      <formula>0</formula>
    </cfRule>
  </conditionalFormatting>
  <conditionalFormatting sqref="F961">
    <cfRule type="cellIs" dxfId="2" priority="395" stopIfTrue="1" operator="lessThan">
      <formula>0</formula>
    </cfRule>
  </conditionalFormatting>
  <conditionalFormatting sqref="F962">
    <cfRule type="cellIs" dxfId="2" priority="394" stopIfTrue="1" operator="lessThan">
      <formula>0</formula>
    </cfRule>
  </conditionalFormatting>
  <conditionalFormatting sqref="F963">
    <cfRule type="cellIs" dxfId="2" priority="393" stopIfTrue="1" operator="lessThan">
      <formula>0</formula>
    </cfRule>
  </conditionalFormatting>
  <conditionalFormatting sqref="F964">
    <cfRule type="cellIs" dxfId="2" priority="392" stopIfTrue="1" operator="lessThan">
      <formula>0</formula>
    </cfRule>
  </conditionalFormatting>
  <conditionalFormatting sqref="F965">
    <cfRule type="cellIs" dxfId="2" priority="391" stopIfTrue="1" operator="lessThan">
      <formula>0</formula>
    </cfRule>
  </conditionalFormatting>
  <conditionalFormatting sqref="F966">
    <cfRule type="cellIs" dxfId="2" priority="390" stopIfTrue="1" operator="lessThan">
      <formula>0</formula>
    </cfRule>
  </conditionalFormatting>
  <conditionalFormatting sqref="F967">
    <cfRule type="cellIs" dxfId="2" priority="389" stopIfTrue="1" operator="lessThan">
      <formula>0</formula>
    </cfRule>
  </conditionalFormatting>
  <conditionalFormatting sqref="F968">
    <cfRule type="cellIs" dxfId="2" priority="388" stopIfTrue="1" operator="lessThan">
      <formula>0</formula>
    </cfRule>
  </conditionalFormatting>
  <conditionalFormatting sqref="F969">
    <cfRule type="cellIs" dxfId="2" priority="387" stopIfTrue="1" operator="lessThan">
      <formula>0</formula>
    </cfRule>
  </conditionalFormatting>
  <conditionalFormatting sqref="F970">
    <cfRule type="cellIs" dxfId="2" priority="386" stopIfTrue="1" operator="lessThan">
      <formula>0</formula>
    </cfRule>
  </conditionalFormatting>
  <conditionalFormatting sqref="F971">
    <cfRule type="cellIs" dxfId="2" priority="385" stopIfTrue="1" operator="lessThan">
      <formula>0</formula>
    </cfRule>
  </conditionalFormatting>
  <conditionalFormatting sqref="F972">
    <cfRule type="cellIs" dxfId="2" priority="384" stopIfTrue="1" operator="lessThan">
      <formula>0</formula>
    </cfRule>
  </conditionalFormatting>
  <conditionalFormatting sqref="F973">
    <cfRule type="cellIs" dxfId="2" priority="383" stopIfTrue="1" operator="lessThan">
      <formula>0</formula>
    </cfRule>
  </conditionalFormatting>
  <conditionalFormatting sqref="F974">
    <cfRule type="cellIs" dxfId="2" priority="382" stopIfTrue="1" operator="lessThan">
      <formula>0</formula>
    </cfRule>
  </conditionalFormatting>
  <conditionalFormatting sqref="F975">
    <cfRule type="cellIs" dxfId="2" priority="381" stopIfTrue="1" operator="lessThan">
      <formula>0</formula>
    </cfRule>
  </conditionalFormatting>
  <conditionalFormatting sqref="F976">
    <cfRule type="cellIs" dxfId="2" priority="380" stopIfTrue="1" operator="lessThan">
      <formula>0</formula>
    </cfRule>
  </conditionalFormatting>
  <conditionalFormatting sqref="F977">
    <cfRule type="cellIs" dxfId="2" priority="379" stopIfTrue="1" operator="lessThan">
      <formula>0</formula>
    </cfRule>
  </conditionalFormatting>
  <conditionalFormatting sqref="F978">
    <cfRule type="cellIs" dxfId="2" priority="378" stopIfTrue="1" operator="lessThan">
      <formula>0</formula>
    </cfRule>
  </conditionalFormatting>
  <conditionalFormatting sqref="F979">
    <cfRule type="cellIs" dxfId="2" priority="377" stopIfTrue="1" operator="lessThan">
      <formula>0</formula>
    </cfRule>
  </conditionalFormatting>
  <conditionalFormatting sqref="F980">
    <cfRule type="cellIs" dxfId="2" priority="376" stopIfTrue="1" operator="lessThan">
      <formula>0</formula>
    </cfRule>
  </conditionalFormatting>
  <conditionalFormatting sqref="F981">
    <cfRule type="cellIs" dxfId="2" priority="375" stopIfTrue="1" operator="lessThan">
      <formula>0</formula>
    </cfRule>
  </conditionalFormatting>
  <conditionalFormatting sqref="F982">
    <cfRule type="cellIs" dxfId="2" priority="374" stopIfTrue="1" operator="lessThan">
      <formula>0</formula>
    </cfRule>
  </conditionalFormatting>
  <conditionalFormatting sqref="F983">
    <cfRule type="cellIs" dxfId="2" priority="373" stopIfTrue="1" operator="lessThan">
      <formula>0</formula>
    </cfRule>
  </conditionalFormatting>
  <conditionalFormatting sqref="F984">
    <cfRule type="cellIs" dxfId="2" priority="372" stopIfTrue="1" operator="lessThan">
      <formula>0</formula>
    </cfRule>
  </conditionalFormatting>
  <conditionalFormatting sqref="F985">
    <cfRule type="cellIs" dxfId="2" priority="371" stopIfTrue="1" operator="lessThan">
      <formula>0</formula>
    </cfRule>
  </conditionalFormatting>
  <conditionalFormatting sqref="F986">
    <cfRule type="cellIs" dxfId="2" priority="370" stopIfTrue="1" operator="lessThan">
      <formula>0</formula>
    </cfRule>
  </conditionalFormatting>
  <conditionalFormatting sqref="F987">
    <cfRule type="cellIs" dxfId="2" priority="369" stopIfTrue="1" operator="lessThan">
      <formula>0</formula>
    </cfRule>
  </conditionalFormatting>
  <conditionalFormatting sqref="F988">
    <cfRule type="cellIs" dxfId="2" priority="368" stopIfTrue="1" operator="lessThan">
      <formula>0</formula>
    </cfRule>
  </conditionalFormatting>
  <conditionalFormatting sqref="F989">
    <cfRule type="cellIs" dxfId="2" priority="367" stopIfTrue="1" operator="lessThan">
      <formula>0</formula>
    </cfRule>
  </conditionalFormatting>
  <conditionalFormatting sqref="F990">
    <cfRule type="cellIs" dxfId="2" priority="366" stopIfTrue="1" operator="lessThan">
      <formula>0</formula>
    </cfRule>
  </conditionalFormatting>
  <conditionalFormatting sqref="F991">
    <cfRule type="cellIs" dxfId="2" priority="365" stopIfTrue="1" operator="lessThan">
      <formula>0</formula>
    </cfRule>
  </conditionalFormatting>
  <conditionalFormatting sqref="F992">
    <cfRule type="cellIs" dxfId="2" priority="364" stopIfTrue="1" operator="lessThan">
      <formula>0</formula>
    </cfRule>
  </conditionalFormatting>
  <conditionalFormatting sqref="F993">
    <cfRule type="cellIs" dxfId="2" priority="363" stopIfTrue="1" operator="lessThan">
      <formula>0</formula>
    </cfRule>
  </conditionalFormatting>
  <conditionalFormatting sqref="F994">
    <cfRule type="cellIs" dxfId="2" priority="362" stopIfTrue="1" operator="lessThan">
      <formula>0</formula>
    </cfRule>
  </conditionalFormatting>
  <conditionalFormatting sqref="F995">
    <cfRule type="cellIs" dxfId="2" priority="361" stopIfTrue="1" operator="lessThan">
      <formula>0</formula>
    </cfRule>
  </conditionalFormatting>
  <conditionalFormatting sqref="F996">
    <cfRule type="cellIs" dxfId="2" priority="360" stopIfTrue="1" operator="lessThan">
      <formula>0</formula>
    </cfRule>
  </conditionalFormatting>
  <conditionalFormatting sqref="F997">
    <cfRule type="cellIs" dxfId="2" priority="359" stopIfTrue="1" operator="lessThan">
      <formula>0</formula>
    </cfRule>
  </conditionalFormatting>
  <conditionalFormatting sqref="F998">
    <cfRule type="cellIs" dxfId="2" priority="358" stopIfTrue="1" operator="lessThan">
      <formula>0</formula>
    </cfRule>
  </conditionalFormatting>
  <conditionalFormatting sqref="F999">
    <cfRule type="cellIs" dxfId="2" priority="357" stopIfTrue="1" operator="lessThan">
      <formula>0</formula>
    </cfRule>
  </conditionalFormatting>
  <conditionalFormatting sqref="F1000">
    <cfRule type="cellIs" dxfId="2" priority="356" stopIfTrue="1" operator="lessThan">
      <formula>0</formula>
    </cfRule>
  </conditionalFormatting>
  <conditionalFormatting sqref="F1001">
    <cfRule type="cellIs" dxfId="2" priority="355" stopIfTrue="1" operator="lessThan">
      <formula>0</formula>
    </cfRule>
  </conditionalFormatting>
  <conditionalFormatting sqref="F1002">
    <cfRule type="cellIs" dxfId="2" priority="354" stopIfTrue="1" operator="lessThan">
      <formula>0</formula>
    </cfRule>
  </conditionalFormatting>
  <conditionalFormatting sqref="F1003">
    <cfRule type="cellIs" dxfId="2" priority="353" stopIfTrue="1" operator="lessThan">
      <formula>0</formula>
    </cfRule>
  </conditionalFormatting>
  <conditionalFormatting sqref="F1004">
    <cfRule type="cellIs" dxfId="2" priority="352" stopIfTrue="1" operator="lessThan">
      <formula>0</formula>
    </cfRule>
  </conditionalFormatting>
  <conditionalFormatting sqref="F1005">
    <cfRule type="cellIs" dxfId="2" priority="351" stopIfTrue="1" operator="lessThan">
      <formula>0</formula>
    </cfRule>
  </conditionalFormatting>
  <conditionalFormatting sqref="F1006">
    <cfRule type="cellIs" dxfId="2" priority="350" stopIfTrue="1" operator="lessThan">
      <formula>0</formula>
    </cfRule>
  </conditionalFormatting>
  <conditionalFormatting sqref="F1007">
    <cfRule type="cellIs" dxfId="2" priority="349" stopIfTrue="1" operator="lessThan">
      <formula>0</formula>
    </cfRule>
  </conditionalFormatting>
  <conditionalFormatting sqref="F1008">
    <cfRule type="cellIs" dxfId="2" priority="348" stopIfTrue="1" operator="lessThan">
      <formula>0</formula>
    </cfRule>
  </conditionalFormatting>
  <conditionalFormatting sqref="F1009">
    <cfRule type="cellIs" dxfId="2" priority="347" stopIfTrue="1" operator="lessThan">
      <formula>0</formula>
    </cfRule>
  </conditionalFormatting>
  <conditionalFormatting sqref="F1010">
    <cfRule type="cellIs" dxfId="2" priority="346" stopIfTrue="1" operator="lessThan">
      <formula>0</formula>
    </cfRule>
  </conditionalFormatting>
  <conditionalFormatting sqref="F1011">
    <cfRule type="cellIs" dxfId="2" priority="345" stopIfTrue="1" operator="lessThan">
      <formula>0</formula>
    </cfRule>
  </conditionalFormatting>
  <conditionalFormatting sqref="F1012">
    <cfRule type="cellIs" dxfId="2" priority="344" stopIfTrue="1" operator="lessThan">
      <formula>0</formula>
    </cfRule>
  </conditionalFormatting>
  <conditionalFormatting sqref="F1013">
    <cfRule type="cellIs" dxfId="2" priority="343" stopIfTrue="1" operator="lessThan">
      <formula>0</formula>
    </cfRule>
  </conditionalFormatting>
  <conditionalFormatting sqref="F1014">
    <cfRule type="cellIs" dxfId="2" priority="342" stopIfTrue="1" operator="lessThan">
      <formula>0</formula>
    </cfRule>
  </conditionalFormatting>
  <conditionalFormatting sqref="F1015">
    <cfRule type="cellIs" dxfId="2" priority="341" stopIfTrue="1" operator="lessThan">
      <formula>0</formula>
    </cfRule>
  </conditionalFormatting>
  <conditionalFormatting sqref="F1016">
    <cfRule type="cellIs" dxfId="2" priority="340" stopIfTrue="1" operator="lessThan">
      <formula>0</formula>
    </cfRule>
  </conditionalFormatting>
  <conditionalFormatting sqref="F1017">
    <cfRule type="cellIs" dxfId="2" priority="339" stopIfTrue="1" operator="lessThan">
      <formula>0</formula>
    </cfRule>
  </conditionalFormatting>
  <conditionalFormatting sqref="F1018">
    <cfRule type="cellIs" dxfId="2" priority="338" stopIfTrue="1" operator="lessThan">
      <formula>0</formula>
    </cfRule>
  </conditionalFormatting>
  <conditionalFormatting sqref="F1019">
    <cfRule type="cellIs" dxfId="2" priority="337" stopIfTrue="1" operator="lessThan">
      <formula>0</formula>
    </cfRule>
  </conditionalFormatting>
  <conditionalFormatting sqref="F1020">
    <cfRule type="cellIs" dxfId="2" priority="336" stopIfTrue="1" operator="lessThan">
      <formula>0</formula>
    </cfRule>
  </conditionalFormatting>
  <conditionalFormatting sqref="F1021">
    <cfRule type="cellIs" dxfId="2" priority="335" stopIfTrue="1" operator="lessThan">
      <formula>0</formula>
    </cfRule>
  </conditionalFormatting>
  <conditionalFormatting sqref="F1022">
    <cfRule type="cellIs" dxfId="2" priority="334" stopIfTrue="1" operator="lessThan">
      <formula>0</formula>
    </cfRule>
  </conditionalFormatting>
  <conditionalFormatting sqref="F1023">
    <cfRule type="cellIs" dxfId="2" priority="333" stopIfTrue="1" operator="lessThan">
      <formula>0</formula>
    </cfRule>
  </conditionalFormatting>
  <conditionalFormatting sqref="F1024">
    <cfRule type="cellIs" dxfId="2" priority="332" stopIfTrue="1" operator="lessThan">
      <formula>0</formula>
    </cfRule>
  </conditionalFormatting>
  <conditionalFormatting sqref="F1025">
    <cfRule type="cellIs" dxfId="2" priority="331" stopIfTrue="1" operator="lessThan">
      <formula>0</formula>
    </cfRule>
  </conditionalFormatting>
  <conditionalFormatting sqref="F1026">
    <cfRule type="cellIs" dxfId="2" priority="330" stopIfTrue="1" operator="lessThan">
      <formula>0</formula>
    </cfRule>
  </conditionalFormatting>
  <conditionalFormatting sqref="F1027">
    <cfRule type="cellIs" dxfId="2" priority="329" stopIfTrue="1" operator="lessThan">
      <formula>0</formula>
    </cfRule>
  </conditionalFormatting>
  <conditionalFormatting sqref="F1028">
    <cfRule type="cellIs" dxfId="2" priority="328" stopIfTrue="1" operator="lessThan">
      <formula>0</formula>
    </cfRule>
  </conditionalFormatting>
  <conditionalFormatting sqref="F1029">
    <cfRule type="cellIs" dxfId="2" priority="327" stopIfTrue="1" operator="lessThan">
      <formula>0</formula>
    </cfRule>
  </conditionalFormatting>
  <conditionalFormatting sqref="F1030">
    <cfRule type="cellIs" dxfId="2" priority="326" stopIfTrue="1" operator="lessThan">
      <formula>0</formula>
    </cfRule>
  </conditionalFormatting>
  <conditionalFormatting sqref="F1031">
    <cfRule type="cellIs" dxfId="2" priority="325" stopIfTrue="1" operator="lessThan">
      <formula>0</formula>
    </cfRule>
  </conditionalFormatting>
  <conditionalFormatting sqref="F1032">
    <cfRule type="cellIs" dxfId="2" priority="324" stopIfTrue="1" operator="lessThan">
      <formula>0</formula>
    </cfRule>
  </conditionalFormatting>
  <conditionalFormatting sqref="F1033">
    <cfRule type="cellIs" dxfId="2" priority="323" stopIfTrue="1" operator="lessThan">
      <formula>0</formula>
    </cfRule>
  </conditionalFormatting>
  <conditionalFormatting sqref="F1034">
    <cfRule type="cellIs" dxfId="2" priority="322" stopIfTrue="1" operator="lessThan">
      <formula>0</formula>
    </cfRule>
  </conditionalFormatting>
  <conditionalFormatting sqref="F1035">
    <cfRule type="cellIs" dxfId="2" priority="321" stopIfTrue="1" operator="lessThan">
      <formula>0</formula>
    </cfRule>
  </conditionalFormatting>
  <conditionalFormatting sqref="F1036">
    <cfRule type="cellIs" dxfId="2" priority="320" stopIfTrue="1" operator="lessThan">
      <formula>0</formula>
    </cfRule>
  </conditionalFormatting>
  <conditionalFormatting sqref="F1037">
    <cfRule type="cellIs" dxfId="2" priority="319" stopIfTrue="1" operator="lessThan">
      <formula>0</formula>
    </cfRule>
  </conditionalFormatting>
  <conditionalFormatting sqref="F1038">
    <cfRule type="cellIs" dxfId="2" priority="318" stopIfTrue="1" operator="lessThan">
      <formula>0</formula>
    </cfRule>
  </conditionalFormatting>
  <conditionalFormatting sqref="F1039">
    <cfRule type="cellIs" dxfId="2" priority="317" stopIfTrue="1" operator="lessThan">
      <formula>0</formula>
    </cfRule>
  </conditionalFormatting>
  <conditionalFormatting sqref="F1040">
    <cfRule type="cellIs" dxfId="2" priority="316" stopIfTrue="1" operator="lessThan">
      <formula>0</formula>
    </cfRule>
  </conditionalFormatting>
  <conditionalFormatting sqref="F1041">
    <cfRule type="cellIs" dxfId="2" priority="315" stopIfTrue="1" operator="lessThan">
      <formula>0</formula>
    </cfRule>
  </conditionalFormatting>
  <conditionalFormatting sqref="F1042">
    <cfRule type="cellIs" dxfId="2" priority="314" stopIfTrue="1" operator="lessThan">
      <formula>0</formula>
    </cfRule>
  </conditionalFormatting>
  <conditionalFormatting sqref="F1043">
    <cfRule type="cellIs" dxfId="2" priority="313" stopIfTrue="1" operator="lessThan">
      <formula>0</formula>
    </cfRule>
  </conditionalFormatting>
  <conditionalFormatting sqref="F1044">
    <cfRule type="cellIs" dxfId="2" priority="312" stopIfTrue="1" operator="lessThan">
      <formula>0</formula>
    </cfRule>
  </conditionalFormatting>
  <conditionalFormatting sqref="F1045">
    <cfRule type="cellIs" dxfId="2" priority="311" stopIfTrue="1" operator="lessThan">
      <formula>0</formula>
    </cfRule>
  </conditionalFormatting>
  <conditionalFormatting sqref="F1046">
    <cfRule type="cellIs" dxfId="2" priority="310" stopIfTrue="1" operator="lessThan">
      <formula>0</formula>
    </cfRule>
  </conditionalFormatting>
  <conditionalFormatting sqref="F1047">
    <cfRule type="cellIs" dxfId="2" priority="309" stopIfTrue="1" operator="lessThan">
      <formula>0</formula>
    </cfRule>
  </conditionalFormatting>
  <conditionalFormatting sqref="F1048">
    <cfRule type="cellIs" dxfId="2" priority="308" stopIfTrue="1" operator="lessThan">
      <formula>0</formula>
    </cfRule>
  </conditionalFormatting>
  <conditionalFormatting sqref="F1049">
    <cfRule type="cellIs" dxfId="2" priority="307" stopIfTrue="1" operator="lessThan">
      <formula>0</formula>
    </cfRule>
  </conditionalFormatting>
  <conditionalFormatting sqref="F1050">
    <cfRule type="cellIs" dxfId="2" priority="306" stopIfTrue="1" operator="lessThan">
      <formula>0</formula>
    </cfRule>
  </conditionalFormatting>
  <conditionalFormatting sqref="F1051">
    <cfRule type="cellIs" dxfId="2" priority="305" stopIfTrue="1" operator="lessThan">
      <formula>0</formula>
    </cfRule>
  </conditionalFormatting>
  <conditionalFormatting sqref="F1052">
    <cfRule type="cellIs" dxfId="2" priority="304" stopIfTrue="1" operator="lessThan">
      <formula>0</formula>
    </cfRule>
  </conditionalFormatting>
  <conditionalFormatting sqref="F1053">
    <cfRule type="cellIs" dxfId="2" priority="303" stopIfTrue="1" operator="lessThan">
      <formula>0</formula>
    </cfRule>
  </conditionalFormatting>
  <conditionalFormatting sqref="F1054">
    <cfRule type="cellIs" dxfId="2" priority="302" stopIfTrue="1" operator="lessThan">
      <formula>0</formula>
    </cfRule>
  </conditionalFormatting>
  <conditionalFormatting sqref="F1055">
    <cfRule type="cellIs" dxfId="2" priority="301" stopIfTrue="1" operator="lessThan">
      <formula>0</formula>
    </cfRule>
  </conditionalFormatting>
  <conditionalFormatting sqref="F1056">
    <cfRule type="cellIs" dxfId="2" priority="300" stopIfTrue="1" operator="lessThan">
      <formula>0</formula>
    </cfRule>
  </conditionalFormatting>
  <conditionalFormatting sqref="F1057">
    <cfRule type="cellIs" dxfId="2" priority="299" stopIfTrue="1" operator="lessThan">
      <formula>0</formula>
    </cfRule>
  </conditionalFormatting>
  <conditionalFormatting sqref="F1058">
    <cfRule type="cellIs" dxfId="2" priority="298" stopIfTrue="1" operator="lessThan">
      <formula>0</formula>
    </cfRule>
  </conditionalFormatting>
  <conditionalFormatting sqref="F1059">
    <cfRule type="cellIs" dxfId="2" priority="297" stopIfTrue="1" operator="lessThan">
      <formula>0</formula>
    </cfRule>
  </conditionalFormatting>
  <conditionalFormatting sqref="F1060">
    <cfRule type="cellIs" dxfId="2" priority="296" stopIfTrue="1" operator="lessThan">
      <formula>0</formula>
    </cfRule>
  </conditionalFormatting>
  <conditionalFormatting sqref="F1061">
    <cfRule type="cellIs" dxfId="2" priority="295" stopIfTrue="1" operator="lessThan">
      <formula>0</formula>
    </cfRule>
  </conditionalFormatting>
  <conditionalFormatting sqref="F1062">
    <cfRule type="cellIs" dxfId="2" priority="294" stopIfTrue="1" operator="lessThan">
      <formula>0</formula>
    </cfRule>
  </conditionalFormatting>
  <conditionalFormatting sqref="F1063">
    <cfRule type="cellIs" dxfId="2" priority="293" stopIfTrue="1" operator="lessThan">
      <formula>0</formula>
    </cfRule>
  </conditionalFormatting>
  <conditionalFormatting sqref="F1064">
    <cfRule type="cellIs" dxfId="2" priority="292" stopIfTrue="1" operator="lessThan">
      <formula>0</formula>
    </cfRule>
  </conditionalFormatting>
  <conditionalFormatting sqref="F1065">
    <cfRule type="cellIs" dxfId="2" priority="291" stopIfTrue="1" operator="lessThan">
      <formula>0</formula>
    </cfRule>
  </conditionalFormatting>
  <conditionalFormatting sqref="F1066">
    <cfRule type="cellIs" dxfId="2" priority="290" stopIfTrue="1" operator="lessThan">
      <formula>0</formula>
    </cfRule>
  </conditionalFormatting>
  <conditionalFormatting sqref="F1067">
    <cfRule type="cellIs" dxfId="2" priority="289" stopIfTrue="1" operator="lessThan">
      <formula>0</formula>
    </cfRule>
  </conditionalFormatting>
  <conditionalFormatting sqref="F1068">
    <cfRule type="cellIs" dxfId="2" priority="288" stopIfTrue="1" operator="lessThan">
      <formula>0</formula>
    </cfRule>
  </conditionalFormatting>
  <conditionalFormatting sqref="F1069">
    <cfRule type="cellIs" dxfId="2" priority="287" stopIfTrue="1" operator="lessThan">
      <formula>0</formula>
    </cfRule>
  </conditionalFormatting>
  <conditionalFormatting sqref="F1070">
    <cfRule type="cellIs" dxfId="2" priority="286" stopIfTrue="1" operator="lessThan">
      <formula>0</formula>
    </cfRule>
  </conditionalFormatting>
  <conditionalFormatting sqref="F1071">
    <cfRule type="cellIs" dxfId="2" priority="285" stopIfTrue="1" operator="lessThan">
      <formula>0</formula>
    </cfRule>
  </conditionalFormatting>
  <conditionalFormatting sqref="F1072">
    <cfRule type="cellIs" dxfId="2" priority="284" stopIfTrue="1" operator="lessThan">
      <formula>0</formula>
    </cfRule>
  </conditionalFormatting>
  <conditionalFormatting sqref="F1073">
    <cfRule type="cellIs" dxfId="2" priority="283" stopIfTrue="1" operator="lessThan">
      <formula>0</formula>
    </cfRule>
  </conditionalFormatting>
  <conditionalFormatting sqref="F1074">
    <cfRule type="cellIs" dxfId="2" priority="282" stopIfTrue="1" operator="lessThan">
      <formula>0</formula>
    </cfRule>
  </conditionalFormatting>
  <conditionalFormatting sqref="F1075">
    <cfRule type="cellIs" dxfId="2" priority="281" stopIfTrue="1" operator="lessThan">
      <formula>0</formula>
    </cfRule>
  </conditionalFormatting>
  <conditionalFormatting sqref="F1076">
    <cfRule type="cellIs" dxfId="2" priority="280" stopIfTrue="1" operator="lessThan">
      <formula>0</formula>
    </cfRule>
  </conditionalFormatting>
  <conditionalFormatting sqref="F1077">
    <cfRule type="cellIs" dxfId="2" priority="279" stopIfTrue="1" operator="lessThan">
      <formula>0</formula>
    </cfRule>
  </conditionalFormatting>
  <conditionalFormatting sqref="F1078">
    <cfRule type="cellIs" dxfId="2" priority="278" stopIfTrue="1" operator="lessThan">
      <formula>0</formula>
    </cfRule>
  </conditionalFormatting>
  <conditionalFormatting sqref="F1079">
    <cfRule type="cellIs" dxfId="2" priority="277" stopIfTrue="1" operator="lessThan">
      <formula>0</formula>
    </cfRule>
  </conditionalFormatting>
  <conditionalFormatting sqref="F1080">
    <cfRule type="cellIs" dxfId="2" priority="276" stopIfTrue="1" operator="lessThan">
      <formula>0</formula>
    </cfRule>
  </conditionalFormatting>
  <conditionalFormatting sqref="F1081">
    <cfRule type="cellIs" dxfId="2" priority="275" stopIfTrue="1" operator="lessThan">
      <formula>0</formula>
    </cfRule>
  </conditionalFormatting>
  <conditionalFormatting sqref="F1082">
    <cfRule type="cellIs" dxfId="2" priority="274" stopIfTrue="1" operator="lessThan">
      <formula>0</formula>
    </cfRule>
  </conditionalFormatting>
  <conditionalFormatting sqref="F1083">
    <cfRule type="cellIs" dxfId="2" priority="273" stopIfTrue="1" operator="lessThan">
      <formula>0</formula>
    </cfRule>
  </conditionalFormatting>
  <conditionalFormatting sqref="F1084">
    <cfRule type="cellIs" dxfId="2" priority="272" stopIfTrue="1" operator="lessThan">
      <formula>0</formula>
    </cfRule>
  </conditionalFormatting>
  <conditionalFormatting sqref="F1085">
    <cfRule type="cellIs" dxfId="2" priority="271" stopIfTrue="1" operator="lessThan">
      <formula>0</formula>
    </cfRule>
  </conditionalFormatting>
  <conditionalFormatting sqref="F1086">
    <cfRule type="cellIs" dxfId="2" priority="270" stopIfTrue="1" operator="lessThan">
      <formula>0</formula>
    </cfRule>
  </conditionalFormatting>
  <conditionalFormatting sqref="F1087">
    <cfRule type="cellIs" dxfId="2" priority="269" stopIfTrue="1" operator="lessThan">
      <formula>0</formula>
    </cfRule>
  </conditionalFormatting>
  <conditionalFormatting sqref="F1088">
    <cfRule type="cellIs" dxfId="2" priority="268" stopIfTrue="1" operator="lessThan">
      <formula>0</formula>
    </cfRule>
  </conditionalFormatting>
  <conditionalFormatting sqref="F1089">
    <cfRule type="cellIs" dxfId="2" priority="267" stopIfTrue="1" operator="lessThan">
      <formula>0</formula>
    </cfRule>
  </conditionalFormatting>
  <conditionalFormatting sqref="F1090">
    <cfRule type="cellIs" dxfId="2" priority="266" stopIfTrue="1" operator="lessThan">
      <formula>0</formula>
    </cfRule>
  </conditionalFormatting>
  <conditionalFormatting sqref="F1091">
    <cfRule type="cellIs" dxfId="2" priority="265" stopIfTrue="1" operator="lessThan">
      <formula>0</formula>
    </cfRule>
  </conditionalFormatting>
  <conditionalFormatting sqref="F1092">
    <cfRule type="cellIs" dxfId="2" priority="264" stopIfTrue="1" operator="lessThan">
      <formula>0</formula>
    </cfRule>
  </conditionalFormatting>
  <conditionalFormatting sqref="F1093">
    <cfRule type="cellIs" dxfId="2" priority="263" stopIfTrue="1" operator="lessThan">
      <formula>0</formula>
    </cfRule>
  </conditionalFormatting>
  <conditionalFormatting sqref="F1094">
    <cfRule type="cellIs" dxfId="2" priority="262" stopIfTrue="1" operator="lessThan">
      <formula>0</formula>
    </cfRule>
  </conditionalFormatting>
  <conditionalFormatting sqref="F1095">
    <cfRule type="cellIs" dxfId="2" priority="261" stopIfTrue="1" operator="lessThan">
      <formula>0</formula>
    </cfRule>
  </conditionalFormatting>
  <conditionalFormatting sqref="F1096">
    <cfRule type="cellIs" dxfId="2" priority="260" stopIfTrue="1" operator="lessThan">
      <formula>0</formula>
    </cfRule>
  </conditionalFormatting>
  <conditionalFormatting sqref="F1097">
    <cfRule type="cellIs" dxfId="2" priority="259" stopIfTrue="1" operator="lessThan">
      <formula>0</formula>
    </cfRule>
  </conditionalFormatting>
  <conditionalFormatting sqref="F1098">
    <cfRule type="cellIs" dxfId="2" priority="258" stopIfTrue="1" operator="lessThan">
      <formula>0</formula>
    </cfRule>
  </conditionalFormatting>
  <conditionalFormatting sqref="F1099">
    <cfRule type="cellIs" dxfId="2" priority="257" stopIfTrue="1" operator="lessThan">
      <formula>0</formula>
    </cfRule>
  </conditionalFormatting>
  <conditionalFormatting sqref="F1100">
    <cfRule type="cellIs" dxfId="2" priority="256" stopIfTrue="1" operator="lessThan">
      <formula>0</formula>
    </cfRule>
  </conditionalFormatting>
  <conditionalFormatting sqref="F1101">
    <cfRule type="cellIs" dxfId="2" priority="255" stopIfTrue="1" operator="lessThan">
      <formula>0</formula>
    </cfRule>
  </conditionalFormatting>
  <conditionalFormatting sqref="F1102">
    <cfRule type="cellIs" dxfId="2" priority="254" stopIfTrue="1" operator="lessThan">
      <formula>0</formula>
    </cfRule>
  </conditionalFormatting>
  <conditionalFormatting sqref="F1103">
    <cfRule type="cellIs" dxfId="2" priority="253" stopIfTrue="1" operator="lessThan">
      <formula>0</formula>
    </cfRule>
  </conditionalFormatting>
  <conditionalFormatting sqref="F1104">
    <cfRule type="cellIs" dxfId="2" priority="252" stopIfTrue="1" operator="lessThan">
      <formula>0</formula>
    </cfRule>
  </conditionalFormatting>
  <conditionalFormatting sqref="F1105">
    <cfRule type="cellIs" dxfId="2" priority="251" stopIfTrue="1" operator="lessThan">
      <formula>0</formula>
    </cfRule>
  </conditionalFormatting>
  <conditionalFormatting sqref="F1106">
    <cfRule type="cellIs" dxfId="2" priority="250" stopIfTrue="1" operator="lessThan">
      <formula>0</formula>
    </cfRule>
  </conditionalFormatting>
  <conditionalFormatting sqref="F1107">
    <cfRule type="cellIs" dxfId="2" priority="249" stopIfTrue="1" operator="lessThan">
      <formula>0</formula>
    </cfRule>
  </conditionalFormatting>
  <conditionalFormatting sqref="F1108">
    <cfRule type="cellIs" dxfId="2" priority="248" stopIfTrue="1" operator="lessThan">
      <formula>0</formula>
    </cfRule>
  </conditionalFormatting>
  <conditionalFormatting sqref="F1109">
    <cfRule type="cellIs" dxfId="2" priority="247" stopIfTrue="1" operator="lessThan">
      <formula>0</formula>
    </cfRule>
  </conditionalFormatting>
  <conditionalFormatting sqref="F1110">
    <cfRule type="cellIs" dxfId="2" priority="246" stopIfTrue="1" operator="lessThan">
      <formula>0</formula>
    </cfRule>
  </conditionalFormatting>
  <conditionalFormatting sqref="F1111">
    <cfRule type="cellIs" dxfId="2" priority="245" stopIfTrue="1" operator="lessThan">
      <formula>0</formula>
    </cfRule>
  </conditionalFormatting>
  <conditionalFormatting sqref="F1112">
    <cfRule type="cellIs" dxfId="2" priority="244" stopIfTrue="1" operator="lessThan">
      <formula>0</formula>
    </cfRule>
  </conditionalFormatting>
  <conditionalFormatting sqref="F1113">
    <cfRule type="cellIs" dxfId="2" priority="243" stopIfTrue="1" operator="lessThan">
      <formula>0</formula>
    </cfRule>
  </conditionalFormatting>
  <conditionalFormatting sqref="F1114">
    <cfRule type="cellIs" dxfId="2" priority="242" stopIfTrue="1" operator="lessThan">
      <formula>0</formula>
    </cfRule>
  </conditionalFormatting>
  <conditionalFormatting sqref="F1115">
    <cfRule type="cellIs" dxfId="2" priority="241" stopIfTrue="1" operator="lessThan">
      <formula>0</formula>
    </cfRule>
  </conditionalFormatting>
  <conditionalFormatting sqref="F1116">
    <cfRule type="cellIs" dxfId="2" priority="240" stopIfTrue="1" operator="lessThan">
      <formula>0</formula>
    </cfRule>
  </conditionalFormatting>
  <conditionalFormatting sqref="F1117">
    <cfRule type="cellIs" dxfId="2" priority="239" stopIfTrue="1" operator="lessThan">
      <formula>0</formula>
    </cfRule>
  </conditionalFormatting>
  <conditionalFormatting sqref="F1118">
    <cfRule type="cellIs" dxfId="2" priority="238" stopIfTrue="1" operator="lessThan">
      <formula>0</formula>
    </cfRule>
  </conditionalFormatting>
  <conditionalFormatting sqref="F1119">
    <cfRule type="cellIs" dxfId="2" priority="237" stopIfTrue="1" operator="lessThan">
      <formula>0</formula>
    </cfRule>
  </conditionalFormatting>
  <conditionalFormatting sqref="F1120">
    <cfRule type="cellIs" dxfId="2" priority="236" stopIfTrue="1" operator="lessThan">
      <formula>0</formula>
    </cfRule>
  </conditionalFormatting>
  <conditionalFormatting sqref="F1121">
    <cfRule type="cellIs" dxfId="2" priority="235" stopIfTrue="1" operator="lessThan">
      <formula>0</formula>
    </cfRule>
  </conditionalFormatting>
  <conditionalFormatting sqref="F1122">
    <cfRule type="cellIs" dxfId="2" priority="234" stopIfTrue="1" operator="lessThan">
      <formula>0</formula>
    </cfRule>
  </conditionalFormatting>
  <conditionalFormatting sqref="F1123">
    <cfRule type="cellIs" dxfId="2" priority="233" stopIfTrue="1" operator="lessThan">
      <formula>0</formula>
    </cfRule>
  </conditionalFormatting>
  <conditionalFormatting sqref="F1124">
    <cfRule type="cellIs" dxfId="2" priority="232" stopIfTrue="1" operator="lessThan">
      <formula>0</formula>
    </cfRule>
  </conditionalFormatting>
  <conditionalFormatting sqref="F1125">
    <cfRule type="cellIs" dxfId="2" priority="231" stopIfTrue="1" operator="lessThan">
      <formula>0</formula>
    </cfRule>
  </conditionalFormatting>
  <conditionalFormatting sqref="F1126">
    <cfRule type="cellIs" dxfId="2" priority="230" stopIfTrue="1" operator="lessThan">
      <formula>0</formula>
    </cfRule>
  </conditionalFormatting>
  <conditionalFormatting sqref="F1127">
    <cfRule type="cellIs" dxfId="2" priority="229" stopIfTrue="1" operator="lessThan">
      <formula>0</formula>
    </cfRule>
  </conditionalFormatting>
  <conditionalFormatting sqref="F1128">
    <cfRule type="cellIs" dxfId="2" priority="228" stopIfTrue="1" operator="lessThan">
      <formula>0</formula>
    </cfRule>
  </conditionalFormatting>
  <conditionalFormatting sqref="F1129">
    <cfRule type="cellIs" dxfId="2" priority="227" stopIfTrue="1" operator="lessThan">
      <formula>0</formula>
    </cfRule>
  </conditionalFormatting>
  <conditionalFormatting sqref="F1130">
    <cfRule type="cellIs" dxfId="2" priority="226" stopIfTrue="1" operator="lessThan">
      <formula>0</formula>
    </cfRule>
  </conditionalFormatting>
  <conditionalFormatting sqref="F1131">
    <cfRule type="cellIs" dxfId="2" priority="225" stopIfTrue="1" operator="lessThan">
      <formula>0</formula>
    </cfRule>
  </conditionalFormatting>
  <conditionalFormatting sqref="F1132">
    <cfRule type="cellIs" dxfId="2" priority="224" stopIfTrue="1" operator="lessThan">
      <formula>0</formula>
    </cfRule>
  </conditionalFormatting>
  <conditionalFormatting sqref="F1133">
    <cfRule type="cellIs" dxfId="2" priority="223" stopIfTrue="1" operator="lessThan">
      <formula>0</formula>
    </cfRule>
  </conditionalFormatting>
  <conditionalFormatting sqref="F1134">
    <cfRule type="cellIs" dxfId="2" priority="222" stopIfTrue="1" operator="lessThan">
      <formula>0</formula>
    </cfRule>
  </conditionalFormatting>
  <conditionalFormatting sqref="F1135">
    <cfRule type="cellIs" dxfId="2" priority="221" stopIfTrue="1" operator="lessThan">
      <formula>0</formula>
    </cfRule>
  </conditionalFormatting>
  <conditionalFormatting sqref="F1136">
    <cfRule type="cellIs" dxfId="2" priority="220" stopIfTrue="1" operator="lessThan">
      <formula>0</formula>
    </cfRule>
  </conditionalFormatting>
  <conditionalFormatting sqref="F1137">
    <cfRule type="cellIs" dxfId="2" priority="219" stopIfTrue="1" operator="lessThan">
      <formula>0</formula>
    </cfRule>
  </conditionalFormatting>
  <conditionalFormatting sqref="F1138">
    <cfRule type="cellIs" dxfId="2" priority="218" stopIfTrue="1" operator="lessThan">
      <formula>0</formula>
    </cfRule>
  </conditionalFormatting>
  <conditionalFormatting sqref="F1139">
    <cfRule type="cellIs" dxfId="2" priority="217" stopIfTrue="1" operator="lessThan">
      <formula>0</formula>
    </cfRule>
  </conditionalFormatting>
  <conditionalFormatting sqref="F1140">
    <cfRule type="cellIs" dxfId="2" priority="216" stopIfTrue="1" operator="lessThan">
      <formula>0</formula>
    </cfRule>
  </conditionalFormatting>
  <conditionalFormatting sqref="F1141">
    <cfRule type="cellIs" dxfId="2" priority="215" stopIfTrue="1" operator="lessThan">
      <formula>0</formula>
    </cfRule>
  </conditionalFormatting>
  <conditionalFormatting sqref="F1142">
    <cfRule type="cellIs" dxfId="2" priority="214" stopIfTrue="1" operator="lessThan">
      <formula>0</formula>
    </cfRule>
  </conditionalFormatting>
  <conditionalFormatting sqref="F1143">
    <cfRule type="cellIs" dxfId="2" priority="213" stopIfTrue="1" operator="lessThan">
      <formula>0</formula>
    </cfRule>
  </conditionalFormatting>
  <conditionalFormatting sqref="F1144">
    <cfRule type="cellIs" dxfId="2" priority="212" stopIfTrue="1" operator="lessThan">
      <formula>0</formula>
    </cfRule>
  </conditionalFormatting>
  <conditionalFormatting sqref="F1145">
    <cfRule type="cellIs" dxfId="2" priority="211" stopIfTrue="1" operator="lessThan">
      <formula>0</formula>
    </cfRule>
  </conditionalFormatting>
  <conditionalFormatting sqref="F1146">
    <cfRule type="cellIs" dxfId="2" priority="210" stopIfTrue="1" operator="lessThan">
      <formula>0</formula>
    </cfRule>
  </conditionalFormatting>
  <conditionalFormatting sqref="F1147">
    <cfRule type="cellIs" dxfId="2" priority="209" stopIfTrue="1" operator="lessThan">
      <formula>0</formula>
    </cfRule>
  </conditionalFormatting>
  <conditionalFormatting sqref="F1148">
    <cfRule type="cellIs" dxfId="2" priority="208" stopIfTrue="1" operator="lessThan">
      <formula>0</formula>
    </cfRule>
  </conditionalFormatting>
  <conditionalFormatting sqref="F1149">
    <cfRule type="cellIs" dxfId="2" priority="207" stopIfTrue="1" operator="lessThan">
      <formula>0</formula>
    </cfRule>
  </conditionalFormatting>
  <conditionalFormatting sqref="F1150">
    <cfRule type="cellIs" dxfId="2" priority="206" stopIfTrue="1" operator="lessThan">
      <formula>0</formula>
    </cfRule>
  </conditionalFormatting>
  <conditionalFormatting sqref="F1151">
    <cfRule type="cellIs" dxfId="2" priority="205" stopIfTrue="1" operator="lessThan">
      <formula>0</formula>
    </cfRule>
  </conditionalFormatting>
  <conditionalFormatting sqref="F1152">
    <cfRule type="cellIs" dxfId="2" priority="204" stopIfTrue="1" operator="lessThan">
      <formula>0</formula>
    </cfRule>
  </conditionalFormatting>
  <conditionalFormatting sqref="F1153">
    <cfRule type="cellIs" dxfId="2" priority="203" stopIfTrue="1" operator="lessThan">
      <formula>0</formula>
    </cfRule>
  </conditionalFormatting>
  <conditionalFormatting sqref="F1154">
    <cfRule type="cellIs" dxfId="2" priority="202" stopIfTrue="1" operator="lessThan">
      <formula>0</formula>
    </cfRule>
  </conditionalFormatting>
  <conditionalFormatting sqref="F1155">
    <cfRule type="cellIs" dxfId="2" priority="201" stopIfTrue="1" operator="lessThan">
      <formula>0</formula>
    </cfRule>
  </conditionalFormatting>
  <conditionalFormatting sqref="F1156">
    <cfRule type="cellIs" dxfId="2" priority="200" stopIfTrue="1" operator="lessThan">
      <formula>0</formula>
    </cfRule>
  </conditionalFormatting>
  <conditionalFormatting sqref="F1157">
    <cfRule type="cellIs" dxfId="2" priority="199" stopIfTrue="1" operator="lessThan">
      <formula>0</formula>
    </cfRule>
  </conditionalFormatting>
  <conditionalFormatting sqref="F1158">
    <cfRule type="cellIs" dxfId="2" priority="198" stopIfTrue="1" operator="lessThan">
      <formula>0</formula>
    </cfRule>
  </conditionalFormatting>
  <conditionalFormatting sqref="F1159">
    <cfRule type="cellIs" dxfId="2" priority="197" stopIfTrue="1" operator="lessThan">
      <formula>0</formula>
    </cfRule>
  </conditionalFormatting>
  <conditionalFormatting sqref="F1160">
    <cfRule type="cellIs" dxfId="2" priority="196" stopIfTrue="1" operator="lessThan">
      <formula>0</formula>
    </cfRule>
  </conditionalFormatting>
  <conditionalFormatting sqref="F1161">
    <cfRule type="cellIs" dxfId="2" priority="195" stopIfTrue="1" operator="lessThan">
      <formula>0</formula>
    </cfRule>
  </conditionalFormatting>
  <conditionalFormatting sqref="F1162">
    <cfRule type="cellIs" dxfId="2" priority="194" stopIfTrue="1" operator="lessThan">
      <formula>0</formula>
    </cfRule>
  </conditionalFormatting>
  <conditionalFormatting sqref="F1163">
    <cfRule type="cellIs" dxfId="2" priority="193" stopIfTrue="1" operator="lessThan">
      <formula>0</formula>
    </cfRule>
  </conditionalFormatting>
  <conditionalFormatting sqref="F1164">
    <cfRule type="cellIs" dxfId="2" priority="192" stopIfTrue="1" operator="lessThan">
      <formula>0</formula>
    </cfRule>
  </conditionalFormatting>
  <conditionalFormatting sqref="F1165">
    <cfRule type="cellIs" dxfId="2" priority="191" stopIfTrue="1" operator="lessThan">
      <formula>0</formula>
    </cfRule>
  </conditionalFormatting>
  <conditionalFormatting sqref="F1166">
    <cfRule type="cellIs" dxfId="2" priority="190" stopIfTrue="1" operator="lessThan">
      <formula>0</formula>
    </cfRule>
  </conditionalFormatting>
  <conditionalFormatting sqref="F1167">
    <cfRule type="cellIs" dxfId="2" priority="189" stopIfTrue="1" operator="lessThan">
      <formula>0</formula>
    </cfRule>
  </conditionalFormatting>
  <conditionalFormatting sqref="F1168">
    <cfRule type="cellIs" dxfId="2" priority="188" stopIfTrue="1" operator="lessThan">
      <formula>0</formula>
    </cfRule>
  </conditionalFormatting>
  <conditionalFormatting sqref="F1169">
    <cfRule type="cellIs" dxfId="2" priority="187" stopIfTrue="1" operator="lessThan">
      <formula>0</formula>
    </cfRule>
  </conditionalFormatting>
  <conditionalFormatting sqref="F1170">
    <cfRule type="cellIs" dxfId="2" priority="186" stopIfTrue="1" operator="lessThan">
      <formula>0</formula>
    </cfRule>
  </conditionalFormatting>
  <conditionalFormatting sqref="F1171">
    <cfRule type="cellIs" dxfId="2" priority="185" stopIfTrue="1" operator="lessThan">
      <formula>0</formula>
    </cfRule>
  </conditionalFormatting>
  <conditionalFormatting sqref="F1172">
    <cfRule type="cellIs" dxfId="2" priority="184" stopIfTrue="1" operator="lessThan">
      <formula>0</formula>
    </cfRule>
  </conditionalFormatting>
  <conditionalFormatting sqref="F1173">
    <cfRule type="cellIs" dxfId="2" priority="183" stopIfTrue="1" operator="lessThan">
      <formula>0</formula>
    </cfRule>
  </conditionalFormatting>
  <conditionalFormatting sqref="F1174">
    <cfRule type="cellIs" dxfId="2" priority="182" stopIfTrue="1" operator="lessThan">
      <formula>0</formula>
    </cfRule>
  </conditionalFormatting>
  <conditionalFormatting sqref="F1175">
    <cfRule type="cellIs" dxfId="2" priority="181" stopIfTrue="1" operator="lessThan">
      <formula>0</formula>
    </cfRule>
  </conditionalFormatting>
  <conditionalFormatting sqref="F1176">
    <cfRule type="cellIs" dxfId="2" priority="180" stopIfTrue="1" operator="lessThan">
      <formula>0</formula>
    </cfRule>
  </conditionalFormatting>
  <conditionalFormatting sqref="F1177">
    <cfRule type="cellIs" dxfId="2" priority="179" stopIfTrue="1" operator="lessThan">
      <formula>0</formula>
    </cfRule>
  </conditionalFormatting>
  <conditionalFormatting sqref="F1178">
    <cfRule type="cellIs" dxfId="2" priority="178" stopIfTrue="1" operator="lessThan">
      <formula>0</formula>
    </cfRule>
  </conditionalFormatting>
  <conditionalFormatting sqref="F1179">
    <cfRule type="cellIs" dxfId="2" priority="177" stopIfTrue="1" operator="lessThan">
      <formula>0</formula>
    </cfRule>
  </conditionalFormatting>
  <conditionalFormatting sqref="F1180">
    <cfRule type="cellIs" dxfId="2" priority="176" stopIfTrue="1" operator="lessThan">
      <formula>0</formula>
    </cfRule>
  </conditionalFormatting>
  <conditionalFormatting sqref="F1181">
    <cfRule type="cellIs" dxfId="2" priority="175" stopIfTrue="1" operator="lessThan">
      <formula>0</formula>
    </cfRule>
  </conditionalFormatting>
  <conditionalFormatting sqref="F1182">
    <cfRule type="cellIs" dxfId="2" priority="174" stopIfTrue="1" operator="lessThan">
      <formula>0</formula>
    </cfRule>
  </conditionalFormatting>
  <conditionalFormatting sqref="F1183">
    <cfRule type="cellIs" dxfId="2" priority="173" stopIfTrue="1" operator="lessThan">
      <formula>0</formula>
    </cfRule>
  </conditionalFormatting>
  <conditionalFormatting sqref="F1184">
    <cfRule type="cellIs" dxfId="2" priority="172" stopIfTrue="1" operator="lessThan">
      <formula>0</formula>
    </cfRule>
  </conditionalFormatting>
  <conditionalFormatting sqref="F1185">
    <cfRule type="cellIs" dxfId="2" priority="171" stopIfTrue="1" operator="lessThan">
      <formula>0</formula>
    </cfRule>
  </conditionalFormatting>
  <conditionalFormatting sqref="F1186">
    <cfRule type="cellIs" dxfId="2" priority="170" stopIfTrue="1" operator="lessThan">
      <formula>0</formula>
    </cfRule>
  </conditionalFormatting>
  <conditionalFormatting sqref="F1187">
    <cfRule type="cellIs" dxfId="2" priority="169" stopIfTrue="1" operator="lessThan">
      <formula>0</formula>
    </cfRule>
  </conditionalFormatting>
  <conditionalFormatting sqref="F1188">
    <cfRule type="cellIs" dxfId="2" priority="168" stopIfTrue="1" operator="lessThan">
      <formula>0</formula>
    </cfRule>
  </conditionalFormatting>
  <conditionalFormatting sqref="F1189">
    <cfRule type="cellIs" dxfId="2" priority="167" stopIfTrue="1" operator="lessThan">
      <formula>0</formula>
    </cfRule>
  </conditionalFormatting>
  <conditionalFormatting sqref="F1190">
    <cfRule type="cellIs" dxfId="2" priority="166" stopIfTrue="1" operator="lessThan">
      <formula>0</formula>
    </cfRule>
  </conditionalFormatting>
  <conditionalFormatting sqref="F1191">
    <cfRule type="cellIs" dxfId="2" priority="165" stopIfTrue="1" operator="lessThan">
      <formula>0</formula>
    </cfRule>
  </conditionalFormatting>
  <conditionalFormatting sqref="F1192">
    <cfRule type="cellIs" dxfId="2" priority="164" stopIfTrue="1" operator="lessThan">
      <formula>0</formula>
    </cfRule>
  </conditionalFormatting>
  <conditionalFormatting sqref="F1193">
    <cfRule type="cellIs" dxfId="2" priority="163" stopIfTrue="1" operator="lessThan">
      <formula>0</formula>
    </cfRule>
  </conditionalFormatting>
  <conditionalFormatting sqref="F1194">
    <cfRule type="cellIs" dxfId="2" priority="162" stopIfTrue="1" operator="lessThan">
      <formula>0</formula>
    </cfRule>
  </conditionalFormatting>
  <conditionalFormatting sqref="F1195">
    <cfRule type="cellIs" dxfId="2" priority="161" stopIfTrue="1" operator="lessThan">
      <formula>0</formula>
    </cfRule>
  </conditionalFormatting>
  <conditionalFormatting sqref="F1196">
    <cfRule type="cellIs" dxfId="2" priority="160" stopIfTrue="1" operator="lessThan">
      <formula>0</formula>
    </cfRule>
  </conditionalFormatting>
  <conditionalFormatting sqref="F1197">
    <cfRule type="cellIs" dxfId="2" priority="159" stopIfTrue="1" operator="lessThan">
      <formula>0</formula>
    </cfRule>
  </conditionalFormatting>
  <conditionalFormatting sqref="F1198">
    <cfRule type="cellIs" dxfId="2" priority="158" stopIfTrue="1" operator="lessThan">
      <formula>0</formula>
    </cfRule>
  </conditionalFormatting>
  <conditionalFormatting sqref="F1199">
    <cfRule type="cellIs" dxfId="2" priority="157" stopIfTrue="1" operator="lessThan">
      <formula>0</formula>
    </cfRule>
  </conditionalFormatting>
  <conditionalFormatting sqref="F1200">
    <cfRule type="cellIs" dxfId="2" priority="156" stopIfTrue="1" operator="lessThan">
      <formula>0</formula>
    </cfRule>
  </conditionalFormatting>
  <conditionalFormatting sqref="F1201">
    <cfRule type="cellIs" dxfId="2" priority="155" stopIfTrue="1" operator="lessThan">
      <formula>0</formula>
    </cfRule>
  </conditionalFormatting>
  <conditionalFormatting sqref="F1202">
    <cfRule type="cellIs" dxfId="2" priority="154" stopIfTrue="1" operator="lessThan">
      <formula>0</formula>
    </cfRule>
  </conditionalFormatting>
  <conditionalFormatting sqref="F1203">
    <cfRule type="cellIs" dxfId="2" priority="153" stopIfTrue="1" operator="lessThan">
      <formula>0</formula>
    </cfRule>
  </conditionalFormatting>
  <conditionalFormatting sqref="F1204">
    <cfRule type="cellIs" dxfId="2" priority="152" stopIfTrue="1" operator="lessThan">
      <formula>0</formula>
    </cfRule>
  </conditionalFormatting>
  <conditionalFormatting sqref="F1205">
    <cfRule type="cellIs" dxfId="2" priority="151" stopIfTrue="1" operator="lessThan">
      <formula>0</formula>
    </cfRule>
  </conditionalFormatting>
  <conditionalFormatting sqref="F1206">
    <cfRule type="cellIs" dxfId="2" priority="150" stopIfTrue="1" operator="lessThan">
      <formula>0</formula>
    </cfRule>
  </conditionalFormatting>
  <conditionalFormatting sqref="F1207">
    <cfRule type="cellIs" dxfId="2" priority="149" stopIfTrue="1" operator="lessThan">
      <formula>0</formula>
    </cfRule>
  </conditionalFormatting>
  <conditionalFormatting sqref="F1208">
    <cfRule type="cellIs" dxfId="2" priority="148" stopIfTrue="1" operator="lessThan">
      <formula>0</formula>
    </cfRule>
  </conditionalFormatting>
  <conditionalFormatting sqref="F1209">
    <cfRule type="cellIs" dxfId="2" priority="147" stopIfTrue="1" operator="lessThan">
      <formula>0</formula>
    </cfRule>
  </conditionalFormatting>
  <conditionalFormatting sqref="F1210">
    <cfRule type="cellIs" dxfId="2" priority="146" stopIfTrue="1" operator="lessThan">
      <formula>0</formula>
    </cfRule>
  </conditionalFormatting>
  <conditionalFormatting sqref="F1211">
    <cfRule type="cellIs" dxfId="2" priority="145" stopIfTrue="1" operator="lessThan">
      <formula>0</formula>
    </cfRule>
  </conditionalFormatting>
  <conditionalFormatting sqref="F1212">
    <cfRule type="cellIs" dxfId="2" priority="144" stopIfTrue="1" operator="lessThan">
      <formula>0</formula>
    </cfRule>
  </conditionalFormatting>
  <conditionalFormatting sqref="F1213">
    <cfRule type="cellIs" dxfId="2" priority="143" stopIfTrue="1" operator="lessThan">
      <formula>0</formula>
    </cfRule>
  </conditionalFormatting>
  <conditionalFormatting sqref="F1214">
    <cfRule type="cellIs" dxfId="2" priority="142" stopIfTrue="1" operator="lessThan">
      <formula>0</formula>
    </cfRule>
  </conditionalFormatting>
  <conditionalFormatting sqref="F1215">
    <cfRule type="cellIs" dxfId="2" priority="141" stopIfTrue="1" operator="lessThan">
      <formula>0</formula>
    </cfRule>
  </conditionalFormatting>
  <conditionalFormatting sqref="F1216">
    <cfRule type="cellIs" dxfId="2" priority="140" stopIfTrue="1" operator="lessThan">
      <formula>0</formula>
    </cfRule>
  </conditionalFormatting>
  <conditionalFormatting sqref="F1217">
    <cfRule type="cellIs" dxfId="2" priority="139" stopIfTrue="1" operator="lessThan">
      <formula>0</formula>
    </cfRule>
  </conditionalFormatting>
  <conditionalFormatting sqref="F1218">
    <cfRule type="cellIs" dxfId="2" priority="138" stopIfTrue="1" operator="lessThan">
      <formula>0</formula>
    </cfRule>
  </conditionalFormatting>
  <conditionalFormatting sqref="F1219">
    <cfRule type="cellIs" dxfId="2" priority="137" stopIfTrue="1" operator="lessThan">
      <formula>0</formula>
    </cfRule>
  </conditionalFormatting>
  <conditionalFormatting sqref="F1220">
    <cfRule type="cellIs" dxfId="2" priority="136" stopIfTrue="1" operator="lessThan">
      <formula>0</formula>
    </cfRule>
  </conditionalFormatting>
  <conditionalFormatting sqref="F1221">
    <cfRule type="cellIs" dxfId="2" priority="135" stopIfTrue="1" operator="lessThan">
      <formula>0</formula>
    </cfRule>
  </conditionalFormatting>
  <conditionalFormatting sqref="F1222">
    <cfRule type="cellIs" dxfId="2" priority="134" stopIfTrue="1" operator="lessThan">
      <formula>0</formula>
    </cfRule>
  </conditionalFormatting>
  <conditionalFormatting sqref="F1223">
    <cfRule type="cellIs" dxfId="2" priority="133" stopIfTrue="1" operator="lessThan">
      <formula>0</formula>
    </cfRule>
  </conditionalFormatting>
  <conditionalFormatting sqref="F1224">
    <cfRule type="cellIs" dxfId="2" priority="132" stopIfTrue="1" operator="lessThan">
      <formula>0</formula>
    </cfRule>
  </conditionalFormatting>
  <conditionalFormatting sqref="F1225">
    <cfRule type="cellIs" dxfId="2" priority="131" stopIfTrue="1" operator="lessThan">
      <formula>0</formula>
    </cfRule>
  </conditionalFormatting>
  <conditionalFormatting sqref="F1226">
    <cfRule type="cellIs" dxfId="2" priority="130" stopIfTrue="1" operator="lessThan">
      <formula>0</formula>
    </cfRule>
  </conditionalFormatting>
  <conditionalFormatting sqref="F1227">
    <cfRule type="cellIs" dxfId="2" priority="129" stopIfTrue="1" operator="lessThan">
      <formula>0</formula>
    </cfRule>
  </conditionalFormatting>
  <conditionalFormatting sqref="F1228">
    <cfRule type="cellIs" dxfId="2" priority="128" stopIfTrue="1" operator="lessThan">
      <formula>0</formula>
    </cfRule>
  </conditionalFormatting>
  <conditionalFormatting sqref="F1229">
    <cfRule type="cellIs" dxfId="2" priority="127" stopIfTrue="1" operator="lessThan">
      <formula>0</formula>
    </cfRule>
  </conditionalFormatting>
  <conditionalFormatting sqref="F1230">
    <cfRule type="cellIs" dxfId="2" priority="126" stopIfTrue="1" operator="lessThan">
      <formula>0</formula>
    </cfRule>
  </conditionalFormatting>
  <conditionalFormatting sqref="F1231">
    <cfRule type="cellIs" dxfId="2" priority="125" stopIfTrue="1" operator="lessThan">
      <formula>0</formula>
    </cfRule>
  </conditionalFormatting>
  <conditionalFormatting sqref="F1232">
    <cfRule type="cellIs" dxfId="2" priority="124" stopIfTrue="1" operator="lessThan">
      <formula>0</formula>
    </cfRule>
  </conditionalFormatting>
  <conditionalFormatting sqref="F1233">
    <cfRule type="cellIs" dxfId="2" priority="123" stopIfTrue="1" operator="lessThan">
      <formula>0</formula>
    </cfRule>
  </conditionalFormatting>
  <conditionalFormatting sqref="F1234">
    <cfRule type="cellIs" dxfId="2" priority="122" stopIfTrue="1" operator="lessThan">
      <formula>0</formula>
    </cfRule>
  </conditionalFormatting>
  <conditionalFormatting sqref="F1235">
    <cfRule type="cellIs" dxfId="2" priority="121" stopIfTrue="1" operator="lessThan">
      <formula>0</formula>
    </cfRule>
  </conditionalFormatting>
  <conditionalFormatting sqref="F1236">
    <cfRule type="cellIs" dxfId="2" priority="120" stopIfTrue="1" operator="lessThan">
      <formula>0</formula>
    </cfRule>
  </conditionalFormatting>
  <conditionalFormatting sqref="F1237">
    <cfRule type="cellIs" dxfId="2" priority="119" stopIfTrue="1" operator="lessThan">
      <formula>0</formula>
    </cfRule>
  </conditionalFormatting>
  <conditionalFormatting sqref="F1238">
    <cfRule type="cellIs" dxfId="2" priority="118" stopIfTrue="1" operator="lessThan">
      <formula>0</formula>
    </cfRule>
  </conditionalFormatting>
  <conditionalFormatting sqref="F1239">
    <cfRule type="cellIs" dxfId="2" priority="117" stopIfTrue="1" operator="lessThan">
      <formula>0</formula>
    </cfRule>
  </conditionalFormatting>
  <conditionalFormatting sqref="F1240">
    <cfRule type="cellIs" dxfId="2" priority="116" stopIfTrue="1" operator="lessThan">
      <formula>0</formula>
    </cfRule>
  </conditionalFormatting>
  <conditionalFormatting sqref="F1241">
    <cfRule type="cellIs" dxfId="2" priority="115" stopIfTrue="1" operator="lessThan">
      <formula>0</formula>
    </cfRule>
  </conditionalFormatting>
  <conditionalFormatting sqref="F1242">
    <cfRule type="cellIs" dxfId="2" priority="114" stopIfTrue="1" operator="lessThan">
      <formula>0</formula>
    </cfRule>
  </conditionalFormatting>
  <conditionalFormatting sqref="F1243">
    <cfRule type="cellIs" dxfId="2" priority="113" stopIfTrue="1" operator="lessThan">
      <formula>0</formula>
    </cfRule>
  </conditionalFormatting>
  <conditionalFormatting sqref="F1244">
    <cfRule type="cellIs" dxfId="2" priority="112" stopIfTrue="1" operator="lessThan">
      <formula>0</formula>
    </cfRule>
  </conditionalFormatting>
  <conditionalFormatting sqref="F1245">
    <cfRule type="cellIs" dxfId="2" priority="111" stopIfTrue="1" operator="lessThan">
      <formula>0</formula>
    </cfRule>
  </conditionalFormatting>
  <conditionalFormatting sqref="F1246">
    <cfRule type="cellIs" dxfId="2" priority="110" stopIfTrue="1" operator="lessThan">
      <formula>0</formula>
    </cfRule>
  </conditionalFormatting>
  <conditionalFormatting sqref="F1247">
    <cfRule type="cellIs" dxfId="2" priority="109" stopIfTrue="1" operator="lessThan">
      <formula>0</formula>
    </cfRule>
  </conditionalFormatting>
  <conditionalFormatting sqref="F1248">
    <cfRule type="cellIs" dxfId="2" priority="108" stopIfTrue="1" operator="lessThan">
      <formula>0</formula>
    </cfRule>
  </conditionalFormatting>
  <conditionalFormatting sqref="F1249">
    <cfRule type="cellIs" dxfId="2" priority="107" stopIfTrue="1" operator="lessThan">
      <formula>0</formula>
    </cfRule>
  </conditionalFormatting>
  <conditionalFormatting sqref="F1250">
    <cfRule type="cellIs" dxfId="2" priority="106" stopIfTrue="1" operator="lessThan">
      <formula>0</formula>
    </cfRule>
  </conditionalFormatting>
  <conditionalFormatting sqref="F1251">
    <cfRule type="cellIs" dxfId="2" priority="105" stopIfTrue="1" operator="lessThan">
      <formula>0</formula>
    </cfRule>
  </conditionalFormatting>
  <conditionalFormatting sqref="F1252">
    <cfRule type="cellIs" dxfId="2" priority="104" stopIfTrue="1" operator="lessThan">
      <formula>0</formula>
    </cfRule>
  </conditionalFormatting>
  <conditionalFormatting sqref="F1253">
    <cfRule type="cellIs" dxfId="2" priority="103" stopIfTrue="1" operator="lessThan">
      <formula>0</formula>
    </cfRule>
  </conditionalFormatting>
  <conditionalFormatting sqref="F1254">
    <cfRule type="cellIs" dxfId="2" priority="102" stopIfTrue="1" operator="lessThan">
      <formula>0</formula>
    </cfRule>
  </conditionalFormatting>
  <conditionalFormatting sqref="F1255">
    <cfRule type="cellIs" dxfId="2" priority="101" stopIfTrue="1" operator="lessThan">
      <formula>0</formula>
    </cfRule>
  </conditionalFormatting>
  <conditionalFormatting sqref="F1256">
    <cfRule type="cellIs" dxfId="2" priority="100" stopIfTrue="1" operator="lessThan">
      <formula>0</formula>
    </cfRule>
  </conditionalFormatting>
  <conditionalFormatting sqref="F1257">
    <cfRule type="cellIs" dxfId="2" priority="99" stopIfTrue="1" operator="lessThan">
      <formula>0</formula>
    </cfRule>
  </conditionalFormatting>
  <conditionalFormatting sqref="F1258">
    <cfRule type="cellIs" dxfId="2" priority="98" stopIfTrue="1" operator="lessThan">
      <formula>0</formula>
    </cfRule>
  </conditionalFormatting>
  <conditionalFormatting sqref="F1259">
    <cfRule type="cellIs" dxfId="2" priority="97" stopIfTrue="1" operator="lessThan">
      <formula>0</formula>
    </cfRule>
  </conditionalFormatting>
  <conditionalFormatting sqref="F1260">
    <cfRule type="cellIs" dxfId="2" priority="96" stopIfTrue="1" operator="lessThan">
      <formula>0</formula>
    </cfRule>
  </conditionalFormatting>
  <conditionalFormatting sqref="F1261">
    <cfRule type="cellIs" dxfId="2" priority="95" stopIfTrue="1" operator="lessThan">
      <formula>0</formula>
    </cfRule>
  </conditionalFormatting>
  <conditionalFormatting sqref="F1262">
    <cfRule type="cellIs" dxfId="2" priority="94" stopIfTrue="1" operator="lessThan">
      <formula>0</formula>
    </cfRule>
  </conditionalFormatting>
  <conditionalFormatting sqref="F1263">
    <cfRule type="cellIs" dxfId="2" priority="93" stopIfTrue="1" operator="lessThan">
      <formula>0</formula>
    </cfRule>
  </conditionalFormatting>
  <conditionalFormatting sqref="F1264">
    <cfRule type="cellIs" dxfId="2" priority="92" stopIfTrue="1" operator="lessThan">
      <formula>0</formula>
    </cfRule>
  </conditionalFormatting>
  <conditionalFormatting sqref="F1265">
    <cfRule type="cellIs" dxfId="2" priority="91" stopIfTrue="1" operator="lessThan">
      <formula>0</formula>
    </cfRule>
  </conditionalFormatting>
  <conditionalFormatting sqref="F1266">
    <cfRule type="cellIs" dxfId="2" priority="90" stopIfTrue="1" operator="lessThan">
      <formula>0</formula>
    </cfRule>
  </conditionalFormatting>
  <conditionalFormatting sqref="F1267">
    <cfRule type="cellIs" dxfId="2" priority="89" stopIfTrue="1" operator="lessThan">
      <formula>0</formula>
    </cfRule>
  </conditionalFormatting>
  <conditionalFormatting sqref="F1268">
    <cfRule type="cellIs" dxfId="2" priority="88" stopIfTrue="1" operator="lessThan">
      <formula>0</formula>
    </cfRule>
  </conditionalFormatting>
  <conditionalFormatting sqref="F1269">
    <cfRule type="cellIs" dxfId="2" priority="87" stopIfTrue="1" operator="lessThan">
      <formula>0</formula>
    </cfRule>
  </conditionalFormatting>
  <conditionalFormatting sqref="F1270">
    <cfRule type="cellIs" dxfId="2" priority="86" stopIfTrue="1" operator="lessThan">
      <formula>0</formula>
    </cfRule>
  </conditionalFormatting>
  <conditionalFormatting sqref="F1271">
    <cfRule type="cellIs" dxfId="2" priority="85" stopIfTrue="1" operator="lessThan">
      <formula>0</formula>
    </cfRule>
  </conditionalFormatting>
  <conditionalFormatting sqref="F1272">
    <cfRule type="cellIs" dxfId="2" priority="84" stopIfTrue="1" operator="lessThan">
      <formula>0</formula>
    </cfRule>
  </conditionalFormatting>
  <conditionalFormatting sqref="F1273">
    <cfRule type="cellIs" dxfId="2" priority="83" stopIfTrue="1" operator="lessThan">
      <formula>0</formula>
    </cfRule>
  </conditionalFormatting>
  <conditionalFormatting sqref="F1274">
    <cfRule type="cellIs" dxfId="2" priority="82" stopIfTrue="1" operator="lessThan">
      <formula>0</formula>
    </cfRule>
  </conditionalFormatting>
  <conditionalFormatting sqref="F1275">
    <cfRule type="cellIs" dxfId="2" priority="81" stopIfTrue="1" operator="lessThan">
      <formula>0</formula>
    </cfRule>
  </conditionalFormatting>
  <conditionalFormatting sqref="F1276">
    <cfRule type="cellIs" dxfId="2" priority="80" stopIfTrue="1" operator="lessThan">
      <formula>0</formula>
    </cfRule>
  </conditionalFormatting>
  <conditionalFormatting sqref="F1277">
    <cfRule type="cellIs" dxfId="2" priority="79" stopIfTrue="1" operator="lessThan">
      <formula>0</formula>
    </cfRule>
  </conditionalFormatting>
  <conditionalFormatting sqref="F1278">
    <cfRule type="cellIs" dxfId="2" priority="78" stopIfTrue="1" operator="lessThan">
      <formula>0</formula>
    </cfRule>
  </conditionalFormatting>
  <conditionalFormatting sqref="F1279">
    <cfRule type="cellIs" dxfId="2" priority="77" stopIfTrue="1" operator="lessThan">
      <formula>0</formula>
    </cfRule>
  </conditionalFormatting>
  <conditionalFormatting sqref="F1280">
    <cfRule type="cellIs" dxfId="2" priority="76" stopIfTrue="1" operator="lessThan">
      <formula>0</formula>
    </cfRule>
  </conditionalFormatting>
  <conditionalFormatting sqref="F1281">
    <cfRule type="cellIs" dxfId="2" priority="75" stopIfTrue="1" operator="lessThan">
      <formula>0</formula>
    </cfRule>
  </conditionalFormatting>
  <conditionalFormatting sqref="F1282">
    <cfRule type="cellIs" dxfId="2" priority="74" stopIfTrue="1" operator="lessThan">
      <formula>0</formula>
    </cfRule>
  </conditionalFormatting>
  <conditionalFormatting sqref="F1283">
    <cfRule type="cellIs" dxfId="2" priority="73" stopIfTrue="1" operator="lessThan">
      <formula>0</formula>
    </cfRule>
  </conditionalFormatting>
  <conditionalFormatting sqref="F1284">
    <cfRule type="cellIs" dxfId="2" priority="72" stopIfTrue="1" operator="lessThan">
      <formula>0</formula>
    </cfRule>
  </conditionalFormatting>
  <conditionalFormatting sqref="F1285">
    <cfRule type="cellIs" dxfId="2" priority="71" stopIfTrue="1" operator="lessThan">
      <formula>0</formula>
    </cfRule>
  </conditionalFormatting>
  <conditionalFormatting sqref="F1286">
    <cfRule type="cellIs" dxfId="2" priority="70" stopIfTrue="1" operator="lessThan">
      <formula>0</formula>
    </cfRule>
  </conditionalFormatting>
  <conditionalFormatting sqref="F1287">
    <cfRule type="cellIs" dxfId="2" priority="69" stopIfTrue="1" operator="lessThan">
      <formula>0</formula>
    </cfRule>
  </conditionalFormatting>
  <conditionalFormatting sqref="F1288">
    <cfRule type="cellIs" dxfId="2" priority="68" stopIfTrue="1" operator="lessThan">
      <formula>0</formula>
    </cfRule>
  </conditionalFormatting>
  <conditionalFormatting sqref="F1289">
    <cfRule type="cellIs" dxfId="2" priority="67" stopIfTrue="1" operator="lessThan">
      <formula>0</formula>
    </cfRule>
  </conditionalFormatting>
  <conditionalFormatting sqref="F1290">
    <cfRule type="cellIs" dxfId="2" priority="66" stopIfTrue="1" operator="lessThan">
      <formula>0</formula>
    </cfRule>
  </conditionalFormatting>
  <conditionalFormatting sqref="F1291">
    <cfRule type="cellIs" dxfId="2" priority="65" stopIfTrue="1" operator="lessThan">
      <formula>0</formula>
    </cfRule>
  </conditionalFormatting>
  <conditionalFormatting sqref="F1292">
    <cfRule type="cellIs" dxfId="2" priority="64" stopIfTrue="1" operator="lessThan">
      <formula>0</formula>
    </cfRule>
  </conditionalFormatting>
  <conditionalFormatting sqref="F1293">
    <cfRule type="cellIs" dxfId="2" priority="63" stopIfTrue="1" operator="lessThan">
      <formula>0</formula>
    </cfRule>
  </conditionalFormatting>
  <conditionalFormatting sqref="F1294">
    <cfRule type="cellIs" dxfId="2" priority="62" stopIfTrue="1" operator="lessThan">
      <formula>0</formula>
    </cfRule>
  </conditionalFormatting>
  <conditionalFormatting sqref="F1295">
    <cfRule type="cellIs" dxfId="2" priority="61" stopIfTrue="1" operator="lessThan">
      <formula>0</formula>
    </cfRule>
  </conditionalFormatting>
  <conditionalFormatting sqref="F1296">
    <cfRule type="cellIs" dxfId="2" priority="60" stopIfTrue="1" operator="lessThan">
      <formula>0</formula>
    </cfRule>
  </conditionalFormatting>
  <conditionalFormatting sqref="F1297">
    <cfRule type="cellIs" dxfId="2" priority="59" stopIfTrue="1" operator="lessThan">
      <formula>0</formula>
    </cfRule>
  </conditionalFormatting>
  <conditionalFormatting sqref="F1298">
    <cfRule type="cellIs" dxfId="2" priority="58" stopIfTrue="1" operator="lessThan">
      <formula>0</formula>
    </cfRule>
  </conditionalFormatting>
  <conditionalFormatting sqref="F1299">
    <cfRule type="cellIs" dxfId="2" priority="57" stopIfTrue="1" operator="lessThan">
      <formula>0</formula>
    </cfRule>
  </conditionalFormatting>
  <conditionalFormatting sqref="F1300">
    <cfRule type="cellIs" dxfId="2" priority="56" stopIfTrue="1" operator="lessThan">
      <formula>0</formula>
    </cfRule>
  </conditionalFormatting>
  <conditionalFormatting sqref="F1301">
    <cfRule type="cellIs" dxfId="2" priority="55" stopIfTrue="1" operator="lessThan">
      <formula>0</formula>
    </cfRule>
  </conditionalFormatting>
  <conditionalFormatting sqref="F1302">
    <cfRule type="cellIs" dxfId="2" priority="54" stopIfTrue="1" operator="lessThan">
      <formula>0</formula>
    </cfRule>
  </conditionalFormatting>
  <conditionalFormatting sqref="F1303">
    <cfRule type="cellIs" dxfId="2" priority="53" stopIfTrue="1" operator="lessThan">
      <formula>0</formula>
    </cfRule>
  </conditionalFormatting>
  <conditionalFormatting sqref="F1304">
    <cfRule type="cellIs" dxfId="2" priority="52" stopIfTrue="1" operator="lessThan">
      <formula>0</formula>
    </cfRule>
  </conditionalFormatting>
  <conditionalFormatting sqref="F1305">
    <cfRule type="cellIs" dxfId="2" priority="51" stopIfTrue="1" operator="lessThan">
      <formula>0</formula>
    </cfRule>
  </conditionalFormatting>
  <conditionalFormatting sqref="F1306">
    <cfRule type="cellIs" dxfId="2" priority="50" stopIfTrue="1" operator="lessThan">
      <formula>0</formula>
    </cfRule>
  </conditionalFormatting>
  <conditionalFormatting sqref="F1307">
    <cfRule type="cellIs" dxfId="2" priority="49" stopIfTrue="1" operator="lessThan">
      <formula>0</formula>
    </cfRule>
  </conditionalFormatting>
  <conditionalFormatting sqref="F1308">
    <cfRule type="cellIs" dxfId="2" priority="48" stopIfTrue="1" operator="lessThan">
      <formula>0</formula>
    </cfRule>
  </conditionalFormatting>
  <conditionalFormatting sqref="F1309">
    <cfRule type="cellIs" dxfId="2" priority="47" stopIfTrue="1" operator="lessThan">
      <formula>0</formula>
    </cfRule>
  </conditionalFormatting>
  <conditionalFormatting sqref="F1310">
    <cfRule type="cellIs" dxfId="2" priority="46" stopIfTrue="1" operator="lessThan">
      <formula>0</formula>
    </cfRule>
  </conditionalFormatting>
  <conditionalFormatting sqref="F1311">
    <cfRule type="cellIs" dxfId="2" priority="45" stopIfTrue="1" operator="lessThan">
      <formula>0</formula>
    </cfRule>
  </conditionalFormatting>
  <conditionalFormatting sqref="F1312">
    <cfRule type="cellIs" dxfId="2" priority="44" stopIfTrue="1" operator="lessThan">
      <formula>0</formula>
    </cfRule>
  </conditionalFormatting>
  <conditionalFormatting sqref="F1313">
    <cfRule type="cellIs" dxfId="2" priority="43" stopIfTrue="1" operator="lessThan">
      <formula>0</formula>
    </cfRule>
  </conditionalFormatting>
  <conditionalFormatting sqref="F1314">
    <cfRule type="cellIs" dxfId="2" priority="42" stopIfTrue="1" operator="lessThan">
      <formula>0</formula>
    </cfRule>
  </conditionalFormatting>
  <conditionalFormatting sqref="F1315">
    <cfRule type="cellIs" dxfId="2" priority="41" stopIfTrue="1" operator="lessThan">
      <formula>0</formula>
    </cfRule>
  </conditionalFormatting>
  <conditionalFormatting sqref="F1316">
    <cfRule type="cellIs" dxfId="2" priority="40" stopIfTrue="1" operator="lessThan">
      <formula>0</formula>
    </cfRule>
  </conditionalFormatting>
  <conditionalFormatting sqref="F1317">
    <cfRule type="cellIs" dxfId="2" priority="39" stopIfTrue="1" operator="lessThan">
      <formula>0</formula>
    </cfRule>
  </conditionalFormatting>
  <conditionalFormatting sqref="F1318">
    <cfRule type="cellIs" dxfId="2" priority="38" stopIfTrue="1" operator="lessThan">
      <formula>0</formula>
    </cfRule>
  </conditionalFormatting>
  <conditionalFormatting sqref="F1319">
    <cfRule type="cellIs" dxfId="2" priority="37" stopIfTrue="1" operator="lessThan">
      <formula>0</formula>
    </cfRule>
  </conditionalFormatting>
  <conditionalFormatting sqref="F1320">
    <cfRule type="cellIs" dxfId="2" priority="36" stopIfTrue="1" operator="lessThan">
      <formula>0</formula>
    </cfRule>
  </conditionalFormatting>
  <conditionalFormatting sqref="F1321">
    <cfRule type="cellIs" dxfId="2" priority="35" stopIfTrue="1" operator="lessThan">
      <formula>0</formula>
    </cfRule>
  </conditionalFormatting>
  <conditionalFormatting sqref="F1322">
    <cfRule type="cellIs" dxfId="2" priority="34" stopIfTrue="1" operator="lessThan">
      <formula>0</formula>
    </cfRule>
  </conditionalFormatting>
  <conditionalFormatting sqref="F1323">
    <cfRule type="cellIs" dxfId="2" priority="33" stopIfTrue="1" operator="lessThan">
      <formula>0</formula>
    </cfRule>
  </conditionalFormatting>
  <conditionalFormatting sqref="F1324">
    <cfRule type="cellIs" dxfId="2" priority="32" stopIfTrue="1" operator="lessThan">
      <formula>0</formula>
    </cfRule>
  </conditionalFormatting>
  <conditionalFormatting sqref="F1325">
    <cfRule type="cellIs" dxfId="2" priority="31" stopIfTrue="1" operator="lessThan">
      <formula>0</formula>
    </cfRule>
  </conditionalFormatting>
  <conditionalFormatting sqref="F1326">
    <cfRule type="cellIs" dxfId="2" priority="30" stopIfTrue="1" operator="lessThan">
      <formula>0</formula>
    </cfRule>
  </conditionalFormatting>
  <conditionalFormatting sqref="F1327">
    <cfRule type="cellIs" dxfId="2" priority="29" stopIfTrue="1" operator="lessThan">
      <formula>0</formula>
    </cfRule>
  </conditionalFormatting>
  <conditionalFormatting sqref="F1328">
    <cfRule type="cellIs" dxfId="2" priority="28" stopIfTrue="1" operator="lessThan">
      <formula>0</formula>
    </cfRule>
  </conditionalFormatting>
  <conditionalFormatting sqref="F1329">
    <cfRule type="cellIs" dxfId="2" priority="27" stopIfTrue="1" operator="lessThan">
      <formula>0</formula>
    </cfRule>
  </conditionalFormatting>
  <conditionalFormatting sqref="F1330">
    <cfRule type="cellIs" dxfId="2" priority="26" stopIfTrue="1" operator="lessThan">
      <formula>0</formula>
    </cfRule>
  </conditionalFormatting>
  <conditionalFormatting sqref="F1331">
    <cfRule type="cellIs" dxfId="2" priority="25" stopIfTrue="1" operator="lessThan">
      <formula>0</formula>
    </cfRule>
  </conditionalFormatting>
  <conditionalFormatting sqref="F1332">
    <cfRule type="cellIs" dxfId="2" priority="24" stopIfTrue="1" operator="lessThan">
      <formula>0</formula>
    </cfRule>
  </conditionalFormatting>
  <conditionalFormatting sqref="F1333">
    <cfRule type="cellIs" dxfId="2" priority="23" stopIfTrue="1" operator="lessThan">
      <formula>0</formula>
    </cfRule>
  </conditionalFormatting>
  <conditionalFormatting sqref="F1334">
    <cfRule type="cellIs" dxfId="2" priority="22" stopIfTrue="1" operator="lessThan">
      <formula>0</formula>
    </cfRule>
  </conditionalFormatting>
  <conditionalFormatting sqref="F1335">
    <cfRule type="cellIs" dxfId="2" priority="21" stopIfTrue="1" operator="lessThan">
      <formula>0</formula>
    </cfRule>
  </conditionalFormatting>
  <conditionalFormatting sqref="F1336">
    <cfRule type="cellIs" dxfId="2" priority="20" stopIfTrue="1" operator="lessThan">
      <formula>0</formula>
    </cfRule>
  </conditionalFormatting>
  <conditionalFormatting sqref="F1337">
    <cfRule type="cellIs" dxfId="2" priority="19" stopIfTrue="1" operator="lessThan">
      <formula>0</formula>
    </cfRule>
  </conditionalFormatting>
  <conditionalFormatting sqref="F1338">
    <cfRule type="cellIs" dxfId="2" priority="18" stopIfTrue="1" operator="lessThan">
      <formula>0</formula>
    </cfRule>
  </conditionalFormatting>
  <conditionalFormatting sqref="F1339">
    <cfRule type="cellIs" dxfId="2" priority="17" stopIfTrue="1" operator="lessThan">
      <formula>0</formula>
    </cfRule>
  </conditionalFormatting>
  <conditionalFormatting sqref="F1340">
    <cfRule type="cellIs" dxfId="2" priority="16" stopIfTrue="1" operator="lessThan">
      <formula>0</formula>
    </cfRule>
  </conditionalFormatting>
  <conditionalFormatting sqref="F1341">
    <cfRule type="cellIs" dxfId="2" priority="15" stopIfTrue="1" operator="lessThan">
      <formula>0</formula>
    </cfRule>
  </conditionalFormatting>
  <conditionalFormatting sqref="F1342">
    <cfRule type="cellIs" dxfId="2" priority="14" stopIfTrue="1" operator="lessThan">
      <formula>0</formula>
    </cfRule>
  </conditionalFormatting>
  <conditionalFormatting sqref="F1343">
    <cfRule type="cellIs" dxfId="2" priority="13" stopIfTrue="1" operator="lessThan">
      <formula>0</formula>
    </cfRule>
  </conditionalFormatting>
  <conditionalFormatting sqref="F1344">
    <cfRule type="cellIs" dxfId="2" priority="12" stopIfTrue="1" operator="lessThan">
      <formula>0</formula>
    </cfRule>
  </conditionalFormatting>
  <conditionalFormatting sqref="F1345">
    <cfRule type="cellIs" dxfId="2" priority="11" stopIfTrue="1" operator="lessThan">
      <formula>0</formula>
    </cfRule>
  </conditionalFormatting>
  <conditionalFormatting sqref="F1346">
    <cfRule type="cellIs" dxfId="2" priority="10" stopIfTrue="1" operator="lessThan">
      <formula>0</formula>
    </cfRule>
  </conditionalFormatting>
  <conditionalFormatting sqref="F1347">
    <cfRule type="cellIs" dxfId="2" priority="9" stopIfTrue="1" operator="lessThan">
      <formula>0</formula>
    </cfRule>
  </conditionalFormatting>
  <conditionalFormatting sqref="F1348">
    <cfRule type="cellIs" dxfId="2" priority="8" stopIfTrue="1" operator="lessThan">
      <formula>0</formula>
    </cfRule>
  </conditionalFormatting>
  <conditionalFormatting sqref="F1349">
    <cfRule type="cellIs" dxfId="2" priority="7" stopIfTrue="1" operator="lessThan">
      <formula>0</formula>
    </cfRule>
  </conditionalFormatting>
  <conditionalFormatting sqref="F1350">
    <cfRule type="cellIs" dxfId="2" priority="6" stopIfTrue="1" operator="lessThan">
      <formula>0</formula>
    </cfRule>
  </conditionalFormatting>
  <conditionalFormatting sqref="F1351">
    <cfRule type="cellIs" dxfId="2" priority="5" stopIfTrue="1" operator="lessThan">
      <formula>0</formula>
    </cfRule>
  </conditionalFormatting>
  <conditionalFormatting sqref="F1352">
    <cfRule type="cellIs" dxfId="2" priority="4" stopIfTrue="1" operator="lessThan">
      <formula>0</formula>
    </cfRule>
  </conditionalFormatting>
  <conditionalFormatting sqref="F1353">
    <cfRule type="cellIs" dxfId="2" priority="3" stopIfTrue="1" operator="lessThan">
      <formula>0</formula>
    </cfRule>
  </conditionalFormatting>
  <conditionalFormatting sqref="F1354">
    <cfRule type="cellIs" dxfId="2" priority="2" stopIfTrue="1" operator="lessThan">
      <formula>0</formula>
    </cfRule>
  </conditionalFormatting>
  <conditionalFormatting sqref="F1355">
    <cfRule type="cellIs" dxfId="2" priority="1" stopIfTrue="1" operator="lessThan">
      <formula>0</formula>
    </cfRule>
  </conditionalFormatting>
  <printOptions horizontalCentered="1"/>
  <pageMargins left="0.472222222222222" right="0.393055555555556" top="0.747916666666667" bottom="0.747916666666667" header="0.314583333333333" footer="0.314583333333333"/>
  <pageSetup paperSize="9" scale="75" orientation="portrait" horizontalDpi="600"/>
  <headerFooter alignWithMargins="0">
    <oddFooter>&amp;C&amp;16- &amp;P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1"/>
  <sheetViews>
    <sheetView showZeros="0" view="pageBreakPreview" zoomScaleNormal="100" workbookViewId="0">
      <selection activeCell="A1" sqref="A1:D1"/>
    </sheetView>
  </sheetViews>
  <sheetFormatPr defaultColWidth="9" defaultRowHeight="13.5" outlineLevelCol="1"/>
  <cols>
    <col min="1" max="1" width="79" customWidth="1"/>
    <col min="2" max="2" width="36.5" customWidth="1"/>
  </cols>
  <sheetData>
    <row r="1" ht="45" customHeight="1" spans="1:2">
      <c r="A1" s="416" t="s">
        <v>2421</v>
      </c>
      <c r="B1" s="416"/>
    </row>
    <row r="2" ht="20.1" customHeight="1" spans="1:2">
      <c r="A2" s="417"/>
      <c r="B2" s="418" t="s">
        <v>1</v>
      </c>
    </row>
    <row r="3" ht="45" customHeight="1" spans="1:2">
      <c r="A3" s="419" t="s">
        <v>2422</v>
      </c>
      <c r="B3" s="89" t="s">
        <v>5</v>
      </c>
    </row>
    <row r="4" ht="30" customHeight="1" spans="1:2">
      <c r="A4" s="420" t="s">
        <v>2423</v>
      </c>
      <c r="B4" s="421">
        <f>SUM(B5:B8)</f>
        <v>56254</v>
      </c>
    </row>
    <row r="5" ht="30" customHeight="1" spans="1:2">
      <c r="A5" s="422" t="s">
        <v>2424</v>
      </c>
      <c r="B5" s="423">
        <v>34907</v>
      </c>
    </row>
    <row r="6" ht="30" customHeight="1" spans="1:2">
      <c r="A6" s="422" t="s">
        <v>2425</v>
      </c>
      <c r="B6" s="423">
        <v>9422</v>
      </c>
    </row>
    <row r="7" ht="30" customHeight="1" spans="1:2">
      <c r="A7" s="422" t="s">
        <v>2426</v>
      </c>
      <c r="B7" s="423">
        <v>2896</v>
      </c>
    </row>
    <row r="8" ht="30" customHeight="1" spans="1:2">
      <c r="A8" s="422" t="s">
        <v>2427</v>
      </c>
      <c r="B8" s="423">
        <v>9029</v>
      </c>
    </row>
    <row r="9" ht="30" customHeight="1" spans="1:2">
      <c r="A9" s="420" t="s">
        <v>2428</v>
      </c>
      <c r="B9" s="421">
        <v>5893</v>
      </c>
    </row>
    <row r="10" ht="30" customHeight="1" spans="1:2">
      <c r="A10" s="422" t="s">
        <v>2429</v>
      </c>
      <c r="B10" s="424">
        <v>5057</v>
      </c>
    </row>
    <row r="11" ht="30" customHeight="1" spans="1:2">
      <c r="A11" s="422" t="s">
        <v>2430</v>
      </c>
      <c r="B11" s="424">
        <v>41</v>
      </c>
    </row>
    <row r="12" ht="30" customHeight="1" spans="1:2">
      <c r="A12" s="422" t="s">
        <v>2431</v>
      </c>
      <c r="B12" s="424">
        <v>36</v>
      </c>
    </row>
    <row r="13" ht="30" customHeight="1" spans="1:2">
      <c r="A13" s="422" t="s">
        <v>2432</v>
      </c>
      <c r="B13" s="424">
        <v>4</v>
      </c>
    </row>
    <row r="14" ht="30" customHeight="1" spans="1:2">
      <c r="A14" s="422" t="s">
        <v>2433</v>
      </c>
      <c r="B14" s="424">
        <v>56</v>
      </c>
    </row>
    <row r="15" ht="30" customHeight="1" spans="1:2">
      <c r="A15" s="422" t="s">
        <v>2434</v>
      </c>
      <c r="B15" s="424">
        <v>52</v>
      </c>
    </row>
    <row r="16" ht="30" customHeight="1" spans="1:2">
      <c r="A16" s="422" t="s">
        <v>2435</v>
      </c>
      <c r="B16" s="424">
        <v>1</v>
      </c>
    </row>
    <row r="17" ht="30" customHeight="1" spans="1:2">
      <c r="A17" s="422" t="s">
        <v>2436</v>
      </c>
      <c r="B17" s="424">
        <v>334</v>
      </c>
    </row>
    <row r="18" ht="30" customHeight="1" spans="1:2">
      <c r="A18" s="422" t="s">
        <v>2437</v>
      </c>
      <c r="B18" s="424">
        <v>127</v>
      </c>
    </row>
    <row r="19" ht="30" customHeight="1" spans="1:2">
      <c r="A19" s="422" t="s">
        <v>2438</v>
      </c>
      <c r="B19" s="424">
        <v>187</v>
      </c>
    </row>
    <row r="20" ht="30" customHeight="1" spans="1:2">
      <c r="A20" s="420" t="s">
        <v>2439</v>
      </c>
      <c r="B20" s="421">
        <f>SUM(B21)</f>
        <v>93</v>
      </c>
    </row>
    <row r="21" ht="30" customHeight="1" spans="1:2">
      <c r="A21" s="422" t="s">
        <v>2440</v>
      </c>
      <c r="B21" s="425">
        <v>93</v>
      </c>
    </row>
    <row r="22" ht="30" customHeight="1" spans="1:2">
      <c r="A22" s="420" t="s">
        <v>2441</v>
      </c>
      <c r="B22" s="421">
        <f>SUM(B23:B24)</f>
        <v>120720</v>
      </c>
    </row>
    <row r="23" ht="30" customHeight="1" spans="1:2">
      <c r="A23" s="422" t="s">
        <v>2442</v>
      </c>
      <c r="B23" s="425">
        <v>116849</v>
      </c>
    </row>
    <row r="24" ht="30" customHeight="1" spans="1:2">
      <c r="A24" s="422" t="s">
        <v>2443</v>
      </c>
      <c r="B24" s="423">
        <v>3871</v>
      </c>
    </row>
    <row r="25" ht="30" customHeight="1" spans="1:2">
      <c r="A25" s="420" t="s">
        <v>2444</v>
      </c>
      <c r="B25" s="421">
        <f>SUM(B26)</f>
        <v>224</v>
      </c>
    </row>
    <row r="26" ht="30" customHeight="1" spans="1:2">
      <c r="A26" s="422" t="s">
        <v>2445</v>
      </c>
      <c r="B26" s="425">
        <v>224</v>
      </c>
    </row>
    <row r="27" ht="30" customHeight="1" spans="1:2">
      <c r="A27" s="420" t="s">
        <v>2446</v>
      </c>
      <c r="B27" s="421">
        <f>SUM(B28:B30)</f>
        <v>23052</v>
      </c>
    </row>
    <row r="28" ht="30" customHeight="1" spans="1:2">
      <c r="A28" s="422" t="s">
        <v>2447</v>
      </c>
      <c r="B28" s="423">
        <v>6959</v>
      </c>
    </row>
    <row r="29" ht="30" customHeight="1" spans="1:2">
      <c r="A29" s="422" t="s">
        <v>2448</v>
      </c>
      <c r="B29" s="423">
        <v>15801</v>
      </c>
    </row>
    <row r="30" ht="30" customHeight="1" spans="1:2">
      <c r="A30" s="422" t="s">
        <v>2449</v>
      </c>
      <c r="B30" s="423">
        <v>292</v>
      </c>
    </row>
    <row r="31" ht="30" customHeight="1" spans="1:2">
      <c r="A31" s="426" t="s">
        <v>2450</v>
      </c>
      <c r="B31" s="421">
        <f>B4+B9+B20+B22+B25+B27</f>
        <v>206236</v>
      </c>
    </row>
  </sheetData>
  <autoFilter ref="A3:B31">
    <extLst/>
  </autoFilter>
  <mergeCells count="1">
    <mergeCell ref="A1:B1"/>
  </mergeCells>
  <printOptions horizontalCentered="1"/>
  <pageMargins left="0.471527777777778" right="0.393055555555556" top="0.747916666666667" bottom="0.747916666666667" header="0.313888888888889" footer="0.313888888888889"/>
  <pageSetup paperSize="9" scale="75" orientation="portrait"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E24"/>
  <sheetViews>
    <sheetView showGridLines="0" showZeros="0" view="pageBreakPreview" zoomScaleNormal="100" workbookViewId="0">
      <selection activeCell="I11" sqref="I11"/>
    </sheetView>
  </sheetViews>
  <sheetFormatPr defaultColWidth="9" defaultRowHeight="13.5" outlineLevelCol="4"/>
  <cols>
    <col min="1" max="1" width="69.6333333333333" style="257" customWidth="1"/>
    <col min="2" max="2" width="45.6333333333333" customWidth="1"/>
    <col min="3" max="4" width="16.6333333333333" hidden="1" customWidth="1"/>
  </cols>
  <sheetData>
    <row r="1" s="256" customFormat="1" ht="45" customHeight="1" spans="1:4">
      <c r="A1" s="402" t="s">
        <v>2451</v>
      </c>
      <c r="B1" s="402"/>
      <c r="C1" s="402"/>
      <c r="D1" s="402"/>
    </row>
    <row r="2" ht="20.1" customHeight="1" spans="1:4">
      <c r="A2" s="260"/>
      <c r="B2" s="391" t="s">
        <v>1</v>
      </c>
      <c r="C2" s="403"/>
      <c r="D2" s="403" t="s">
        <v>1</v>
      </c>
    </row>
    <row r="3" ht="45" customHeight="1" spans="1:5">
      <c r="A3" s="162" t="s">
        <v>2452</v>
      </c>
      <c r="B3" s="89" t="s">
        <v>5</v>
      </c>
      <c r="C3" s="404" t="s">
        <v>2453</v>
      </c>
      <c r="D3" s="89" t="s">
        <v>2454</v>
      </c>
      <c r="E3" s="405" t="s">
        <v>7</v>
      </c>
    </row>
    <row r="4" ht="36" customHeight="1" spans="1:5">
      <c r="A4" s="406" t="s">
        <v>2455</v>
      </c>
      <c r="B4" s="407" t="s">
        <v>2456</v>
      </c>
      <c r="C4" s="408" t="e">
        <f>SUM(#REF!)</f>
        <v>#REF!</v>
      </c>
      <c r="D4" s="409" t="e">
        <f>SUM(#REF!)</f>
        <v>#REF!</v>
      </c>
      <c r="E4" s="274" t="e">
        <f t="shared" ref="E4:E22" si="0">IF(A4&lt;&gt;"",IF(SUM(B4:D4)&lt;&gt;0,"是","否"),"是")</f>
        <v>#REF!</v>
      </c>
    </row>
    <row r="5" ht="36" customHeight="1" spans="1:5">
      <c r="A5" s="406" t="s">
        <v>2457</v>
      </c>
      <c r="B5" s="407"/>
      <c r="C5" s="410">
        <v>64164</v>
      </c>
      <c r="D5" s="411"/>
      <c r="E5" s="274" t="str">
        <f t="shared" si="0"/>
        <v>是</v>
      </c>
    </row>
    <row r="6" ht="36" customHeight="1" spans="1:5">
      <c r="A6" s="406" t="s">
        <v>2458</v>
      </c>
      <c r="B6" s="407"/>
      <c r="C6" s="410">
        <v>2293</v>
      </c>
      <c r="D6" s="411"/>
      <c r="E6" s="274" t="str">
        <f t="shared" si="0"/>
        <v>是</v>
      </c>
    </row>
    <row r="7" ht="36" customHeight="1" spans="1:5">
      <c r="A7" s="406" t="s">
        <v>2459</v>
      </c>
      <c r="B7" s="407"/>
      <c r="C7" s="410">
        <v>9600</v>
      </c>
      <c r="D7" s="411"/>
      <c r="E7" s="274" t="str">
        <f t="shared" si="0"/>
        <v>是</v>
      </c>
    </row>
    <row r="8" ht="36" customHeight="1" spans="1:5">
      <c r="A8" s="406" t="s">
        <v>2460</v>
      </c>
      <c r="B8" s="407"/>
      <c r="C8" s="410">
        <v>280</v>
      </c>
      <c r="D8" s="411"/>
      <c r="E8" s="274" t="str">
        <f t="shared" si="0"/>
        <v>是</v>
      </c>
    </row>
    <row r="9" ht="36" customHeight="1" spans="1:5">
      <c r="A9" s="406" t="s">
        <v>2461</v>
      </c>
      <c r="B9" s="407"/>
      <c r="C9" s="410">
        <v>83870</v>
      </c>
      <c r="D9" s="411"/>
      <c r="E9" s="274" t="str">
        <f t="shared" si="0"/>
        <v>是</v>
      </c>
    </row>
    <row r="10" ht="36" customHeight="1" spans="1:5">
      <c r="A10" s="406" t="s">
        <v>2462</v>
      </c>
      <c r="B10" s="407"/>
      <c r="C10" s="410">
        <v>413</v>
      </c>
      <c r="D10" s="411"/>
      <c r="E10" s="274" t="str">
        <f t="shared" si="0"/>
        <v>是</v>
      </c>
    </row>
    <row r="11" ht="36" customHeight="1" spans="1:5">
      <c r="A11" s="406" t="s">
        <v>2463</v>
      </c>
      <c r="B11" s="407"/>
      <c r="C11" s="410">
        <v>60</v>
      </c>
      <c r="D11" s="411"/>
      <c r="E11" s="274" t="str">
        <f t="shared" si="0"/>
        <v>是</v>
      </c>
    </row>
    <row r="12" ht="36" customHeight="1" spans="1:5">
      <c r="A12" s="406" t="s">
        <v>2464</v>
      </c>
      <c r="B12" s="407"/>
      <c r="C12" s="410">
        <v>4418</v>
      </c>
      <c r="D12" s="411"/>
      <c r="E12" s="274" t="str">
        <f t="shared" si="0"/>
        <v>是</v>
      </c>
    </row>
    <row r="13" ht="36" customHeight="1" spans="1:5">
      <c r="A13" s="406" t="s">
        <v>2465</v>
      </c>
      <c r="B13" s="407"/>
      <c r="C13" s="410"/>
      <c r="D13" s="411"/>
      <c r="E13" s="274" t="str">
        <f t="shared" si="0"/>
        <v>否</v>
      </c>
    </row>
    <row r="14" ht="36" customHeight="1" spans="1:5">
      <c r="A14" s="406" t="s">
        <v>2466</v>
      </c>
      <c r="B14" s="407"/>
      <c r="C14" s="410"/>
      <c r="D14" s="411"/>
      <c r="E14" s="274" t="str">
        <f t="shared" si="0"/>
        <v>否</v>
      </c>
    </row>
    <row r="15" ht="36" customHeight="1" spans="1:5">
      <c r="A15" s="406" t="s">
        <v>2467</v>
      </c>
      <c r="B15" s="407"/>
      <c r="C15" s="410"/>
      <c r="D15" s="411">
        <v>5000</v>
      </c>
      <c r="E15" s="274" t="str">
        <f t="shared" si="0"/>
        <v>是</v>
      </c>
    </row>
    <row r="16" ht="36" customHeight="1" spans="1:5">
      <c r="A16" s="406" t="s">
        <v>2468</v>
      </c>
      <c r="B16" s="407"/>
      <c r="C16" s="410">
        <v>3800</v>
      </c>
      <c r="D16" s="411"/>
      <c r="E16" s="274" t="str">
        <f t="shared" si="0"/>
        <v>是</v>
      </c>
    </row>
    <row r="17" ht="36" customHeight="1" spans="1:5">
      <c r="A17" s="406" t="s">
        <v>2469</v>
      </c>
      <c r="B17" s="407"/>
      <c r="C17" s="410">
        <v>1257</v>
      </c>
      <c r="D17" s="411"/>
      <c r="E17" s="274" t="str">
        <f t="shared" si="0"/>
        <v>是</v>
      </c>
    </row>
    <row r="18" ht="36" customHeight="1" spans="1:5">
      <c r="A18" s="406" t="s">
        <v>2470</v>
      </c>
      <c r="B18" s="407"/>
      <c r="C18" s="410">
        <v>2163</v>
      </c>
      <c r="D18" s="411"/>
      <c r="E18" s="274" t="str">
        <f t="shared" si="0"/>
        <v>是</v>
      </c>
    </row>
    <row r="19" ht="36" customHeight="1" spans="1:5">
      <c r="A19" s="406" t="s">
        <v>2471</v>
      </c>
      <c r="B19" s="407"/>
      <c r="E19" s="274" t="str">
        <f t="shared" si="0"/>
        <v>否</v>
      </c>
    </row>
    <row r="20" ht="36" customHeight="1" spans="1:5">
      <c r="A20" s="406" t="s">
        <v>2472</v>
      </c>
      <c r="B20" s="407"/>
      <c r="E20" s="274" t="str">
        <f t="shared" si="0"/>
        <v>否</v>
      </c>
    </row>
    <row r="21" ht="36" customHeight="1" spans="1:5">
      <c r="A21" s="406" t="s">
        <v>2473</v>
      </c>
      <c r="B21" s="407"/>
      <c r="E21" s="274" t="str">
        <f t="shared" si="0"/>
        <v>否</v>
      </c>
    </row>
    <row r="22" ht="36" customHeight="1" spans="1:5">
      <c r="A22" s="406" t="s">
        <v>2474</v>
      </c>
      <c r="B22" s="407"/>
      <c r="E22" s="274" t="str">
        <f t="shared" si="0"/>
        <v>否</v>
      </c>
    </row>
    <row r="23" ht="36" customHeight="1" spans="1:5">
      <c r="A23" s="412" t="s">
        <v>2475</v>
      </c>
      <c r="B23" s="413"/>
      <c r="E23" s="274"/>
    </row>
    <row r="24" ht="36" customHeight="1" spans="1:5">
      <c r="A24" s="414" t="s">
        <v>2476</v>
      </c>
      <c r="B24" s="415"/>
      <c r="E24" s="274" t="str">
        <f>IF(A23&lt;&gt;"",IF(SUM(B24:D24)&lt;&gt;0,"是","否"),"是")</f>
        <v>否</v>
      </c>
    </row>
  </sheetData>
  <autoFilter ref="A3:E24">
    <extLst/>
  </autoFilter>
  <mergeCells count="3">
    <mergeCell ref="A1:D1"/>
    <mergeCell ref="A24:B24"/>
    <mergeCell ref="B4:B23"/>
  </mergeCells>
  <conditionalFormatting sqref="E4">
    <cfRule type="cellIs" dxfId="2" priority="2" stopIfTrue="1" operator="lessThan">
      <formula>0</formula>
    </cfRule>
  </conditionalFormatting>
  <conditionalFormatting sqref="E5:E24">
    <cfRule type="cellIs" dxfId="2" priority="1" stopIfTrue="1" operator="lessThan">
      <formula>0</formula>
    </cfRule>
  </conditionalFormatting>
  <printOptions horizontalCentered="1"/>
  <pageMargins left="0.471527777777778" right="0.393055555555556" top="0.747916666666667" bottom="0.747916666666667" header="0.313888888888889" footer="0.313888888888889"/>
  <pageSetup paperSize="9" scale="75" orientation="portrait"/>
  <headerFooter alignWithMargins="0">
    <oddFooter>&amp;C&amp;16- &amp;P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F20"/>
  <sheetViews>
    <sheetView showGridLines="0" showZeros="0" view="pageBreakPreview" zoomScaleNormal="85" workbookViewId="0">
      <selection activeCell="B4" sqref="B4:D15"/>
    </sheetView>
  </sheetViews>
  <sheetFormatPr defaultColWidth="9" defaultRowHeight="14.25" outlineLevelCol="5"/>
  <cols>
    <col min="1" max="1" width="43.6333333333333" style="148" customWidth="1"/>
    <col min="2" max="2" width="20.6333333333333" style="150" customWidth="1"/>
    <col min="3" max="3" width="20.6333333333333" style="148" customWidth="1"/>
    <col min="4" max="4" width="20" style="330" customWidth="1"/>
    <col min="5" max="5" width="12.6333333333333" style="148"/>
    <col min="6" max="16377" width="9" style="148"/>
    <col min="16378" max="16379" width="35.6333333333333" style="148"/>
    <col min="16380" max="16384" width="9" style="148"/>
  </cols>
  <sheetData>
    <row r="1" ht="45" customHeight="1" spans="1:4">
      <c r="A1" s="153" t="s">
        <v>2477</v>
      </c>
      <c r="B1" s="153"/>
      <c r="C1" s="153"/>
      <c r="D1" s="153"/>
    </row>
    <row r="2" ht="20.1" customHeight="1" spans="1:4">
      <c r="A2" s="154"/>
      <c r="B2" s="154"/>
      <c r="C2" s="390"/>
      <c r="D2" s="391" t="s">
        <v>1</v>
      </c>
    </row>
    <row r="3" s="149" customFormat="1" ht="45" customHeight="1" spans="1:4">
      <c r="A3" s="156" t="s">
        <v>2478</v>
      </c>
      <c r="B3" s="156" t="s">
        <v>2475</v>
      </c>
      <c r="C3" s="392" t="s">
        <v>2479</v>
      </c>
      <c r="D3" s="392" t="s">
        <v>2480</v>
      </c>
    </row>
    <row r="4" ht="36" customHeight="1" spans="1:4">
      <c r="A4" s="393" t="s">
        <v>2481</v>
      </c>
      <c r="B4" s="394" t="s">
        <v>2482</v>
      </c>
      <c r="C4" s="394"/>
      <c r="D4" s="394"/>
    </row>
    <row r="5" ht="36" customHeight="1" spans="1:6">
      <c r="A5" s="165"/>
      <c r="B5" s="394"/>
      <c r="C5" s="394"/>
      <c r="D5" s="394"/>
      <c r="F5" s="148" t="s">
        <v>2483</v>
      </c>
    </row>
    <row r="6" ht="36" customHeight="1" spans="1:4">
      <c r="A6" s="165"/>
      <c r="B6" s="394"/>
      <c r="C6" s="394"/>
      <c r="D6" s="394"/>
    </row>
    <row r="7" ht="36" customHeight="1" spans="1:4">
      <c r="A7" s="165"/>
      <c r="B7" s="394"/>
      <c r="C7" s="394"/>
      <c r="D7" s="394"/>
    </row>
    <row r="8" ht="36" customHeight="1" spans="1:4">
      <c r="A8" s="165"/>
      <c r="B8" s="394"/>
      <c r="C8" s="394"/>
      <c r="D8" s="394"/>
    </row>
    <row r="9" ht="36" customHeight="1" spans="1:4">
      <c r="A9" s="165"/>
      <c r="B9" s="394"/>
      <c r="C9" s="394"/>
      <c r="D9" s="394"/>
    </row>
    <row r="10" ht="36" customHeight="1" spans="1:4">
      <c r="A10" s="165"/>
      <c r="B10" s="394"/>
      <c r="C10" s="394"/>
      <c r="D10" s="394"/>
    </row>
    <row r="11" ht="36" customHeight="1" spans="1:4">
      <c r="A11" s="165"/>
      <c r="B11" s="394"/>
      <c r="C11" s="394"/>
      <c r="D11" s="394"/>
    </row>
    <row r="12" ht="36" customHeight="1" spans="1:4">
      <c r="A12" s="165"/>
      <c r="B12" s="394"/>
      <c r="C12" s="394"/>
      <c r="D12" s="394"/>
    </row>
    <row r="13" ht="36" customHeight="1" spans="1:4">
      <c r="A13" s="165"/>
      <c r="B13" s="394"/>
      <c r="C13" s="394"/>
      <c r="D13" s="394"/>
    </row>
    <row r="14" ht="36" customHeight="1" spans="1:4">
      <c r="A14" s="165"/>
      <c r="B14" s="394"/>
      <c r="C14" s="394"/>
      <c r="D14" s="394"/>
    </row>
    <row r="15" ht="36" customHeight="1" spans="1:4">
      <c r="A15" s="393" t="s">
        <v>2484</v>
      </c>
      <c r="B15" s="394"/>
      <c r="C15" s="394"/>
      <c r="D15" s="394"/>
    </row>
    <row r="16" ht="63" customHeight="1" spans="1:4">
      <c r="A16" s="395" t="s">
        <v>2476</v>
      </c>
      <c r="B16" s="396"/>
      <c r="C16" s="396"/>
      <c r="D16" s="397"/>
    </row>
    <row r="17" spans="2:4">
      <c r="B17" s="398"/>
      <c r="C17" s="399"/>
      <c r="D17" s="400"/>
    </row>
    <row r="18" spans="3:3">
      <c r="C18" s="401"/>
    </row>
    <row r="19" spans="3:3">
      <c r="C19" s="401"/>
    </row>
    <row r="20" spans="3:3">
      <c r="C20" s="401"/>
    </row>
  </sheetData>
  <mergeCells count="3">
    <mergeCell ref="A1:D1"/>
    <mergeCell ref="A16:D16"/>
    <mergeCell ref="B4:D15"/>
  </mergeCells>
  <conditionalFormatting sqref="D1">
    <cfRule type="cellIs" dxfId="0" priority="3" stopIfTrue="1" operator="greaterThanOrEqual">
      <formula>10</formula>
    </cfRule>
    <cfRule type="cellIs" dxfId="0" priority="4" stopIfTrue="1" operator="lessThanOrEqual">
      <formula>-1</formula>
    </cfRule>
  </conditionalFormatting>
  <conditionalFormatting sqref="B3:C3">
    <cfRule type="cellIs" dxfId="0" priority="2" stopIfTrue="1" operator="lessThanOrEqual">
      <formula>-1</formula>
    </cfRule>
  </conditionalFormatting>
  <conditionalFormatting sqref="B4">
    <cfRule type="cellIs" dxfId="0" priority="1" stopIfTrue="1" operator="lessThanOrEqual">
      <formula>-1</formula>
    </cfRule>
  </conditionalFormatting>
  <printOptions horizontalCentered="1"/>
  <pageMargins left="0.471527777777778" right="0.393055555555556" top="0.747916666666667" bottom="0.747916666666667" header="0.313888888888889" footer="0.313888888888889"/>
  <pageSetup paperSize="9" scale="75" orientation="portrait"/>
  <headerFooter alignWithMargins="0">
    <oddFooter>&amp;C&amp;16- &amp;P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
  <sheetViews>
    <sheetView workbookViewId="0">
      <selection activeCell="I15" sqref="I15"/>
    </sheetView>
  </sheetViews>
  <sheetFormatPr defaultColWidth="9" defaultRowHeight="13.5" outlineLevelCol="4"/>
  <cols>
    <col min="1" max="1" width="37.75" style="377" customWidth="1"/>
    <col min="2" max="2" width="22" style="377" customWidth="1"/>
    <col min="3" max="4" width="23.8833333333333" style="377" customWidth="1"/>
    <col min="5" max="5" width="24.5" style="377" customWidth="1"/>
    <col min="6" max="256" width="9" style="377"/>
    <col min="257" max="16384" width="9" style="1"/>
  </cols>
  <sheetData>
    <row r="1" s="377" customFormat="1" ht="40.5" customHeight="1" spans="1:5">
      <c r="A1" s="378" t="s">
        <v>2485</v>
      </c>
      <c r="B1" s="378"/>
      <c r="C1" s="378"/>
      <c r="D1" s="378"/>
      <c r="E1" s="378"/>
    </row>
    <row r="2" s="377" customFormat="1" ht="17" customHeight="1" spans="1:5">
      <c r="A2" s="379"/>
      <c r="B2" s="379"/>
      <c r="C2" s="379"/>
      <c r="D2" s="380"/>
      <c r="E2" s="381" t="s">
        <v>1</v>
      </c>
    </row>
    <row r="3" s="1" customFormat="1" ht="24.95" customHeight="1" spans="1:5">
      <c r="A3" s="382" t="s">
        <v>3</v>
      </c>
      <c r="B3" s="382" t="s">
        <v>129</v>
      </c>
      <c r="C3" s="382" t="s">
        <v>5</v>
      </c>
      <c r="D3" s="383" t="s">
        <v>2486</v>
      </c>
      <c r="E3" s="384"/>
    </row>
    <row r="4" s="1" customFormat="1" ht="24.95" customHeight="1" spans="1:5">
      <c r="A4" s="385"/>
      <c r="B4" s="385"/>
      <c r="C4" s="385"/>
      <c r="D4" s="156" t="s">
        <v>2487</v>
      </c>
      <c r="E4" s="156" t="s">
        <v>2488</v>
      </c>
    </row>
    <row r="5" s="377" customFormat="1" ht="35" customHeight="1" spans="1:5">
      <c r="A5" s="386" t="s">
        <v>2475</v>
      </c>
      <c r="B5" s="387">
        <f>SUM(B6:B8)</f>
        <v>2930.628</v>
      </c>
      <c r="C5" s="387">
        <f>SUM(C6:C8)</f>
        <v>2217.5041</v>
      </c>
      <c r="D5" s="387">
        <f t="shared" ref="D5:D10" si="0">C5-B5</f>
        <v>-713.1239</v>
      </c>
      <c r="E5" s="388">
        <f t="shared" ref="E5:E10" si="1">D5/B5</f>
        <v>-0.2433</v>
      </c>
    </row>
    <row r="6" s="377" customFormat="1" ht="35" customHeight="1" spans="1:5">
      <c r="A6" s="142" t="s">
        <v>2489</v>
      </c>
      <c r="B6" s="387">
        <v>82.8</v>
      </c>
      <c r="C6" s="387">
        <v>73.27</v>
      </c>
      <c r="D6" s="387">
        <f t="shared" si="0"/>
        <v>-9.53</v>
      </c>
      <c r="E6" s="388">
        <f t="shared" si="1"/>
        <v>-0.1151</v>
      </c>
    </row>
    <row r="7" s="377" customFormat="1" ht="35" customHeight="1" spans="1:5">
      <c r="A7" s="142" t="s">
        <v>2490</v>
      </c>
      <c r="B7" s="387">
        <v>996.668</v>
      </c>
      <c r="C7" s="387">
        <v>536.3192</v>
      </c>
      <c r="D7" s="387">
        <f t="shared" si="0"/>
        <v>-460.3488</v>
      </c>
      <c r="E7" s="388">
        <f t="shared" si="1"/>
        <v>-0.4619</v>
      </c>
    </row>
    <row r="8" s="377" customFormat="1" ht="35" customHeight="1" spans="1:5">
      <c r="A8" s="142" t="s">
        <v>2491</v>
      </c>
      <c r="B8" s="387">
        <f>SUM(B9:B10)</f>
        <v>1851.16</v>
      </c>
      <c r="C8" s="387">
        <f>SUM(C9:C10)</f>
        <v>1607.9149</v>
      </c>
      <c r="D8" s="387">
        <f t="shared" si="0"/>
        <v>-243.2451</v>
      </c>
      <c r="E8" s="388">
        <f t="shared" si="1"/>
        <v>-0.1314</v>
      </c>
    </row>
    <row r="9" s="377" customFormat="1" ht="35" customHeight="1" spans="1:5">
      <c r="A9" s="144" t="s">
        <v>2492</v>
      </c>
      <c r="B9" s="387">
        <v>70</v>
      </c>
      <c r="C9" s="387">
        <v>70</v>
      </c>
      <c r="D9" s="387">
        <f t="shared" si="0"/>
        <v>0</v>
      </c>
      <c r="E9" s="388">
        <f t="shared" si="1"/>
        <v>0</v>
      </c>
    </row>
    <row r="10" s="377" customFormat="1" ht="35" customHeight="1" spans="1:5">
      <c r="A10" s="144" t="s">
        <v>2493</v>
      </c>
      <c r="B10" s="387">
        <v>1781.16</v>
      </c>
      <c r="C10" s="387">
        <v>1537.9149</v>
      </c>
      <c r="D10" s="387">
        <f t="shared" si="0"/>
        <v>-243.2451</v>
      </c>
      <c r="E10" s="388">
        <f t="shared" si="1"/>
        <v>-0.1366</v>
      </c>
    </row>
    <row r="11" s="377" customFormat="1" ht="207" customHeight="1" spans="1:5">
      <c r="A11" s="389" t="s">
        <v>2494</v>
      </c>
      <c r="B11" s="389"/>
      <c r="C11" s="389"/>
      <c r="D11" s="389"/>
      <c r="E11" s="389"/>
    </row>
  </sheetData>
  <mergeCells count="6">
    <mergeCell ref="A1:E1"/>
    <mergeCell ref="D3:E3"/>
    <mergeCell ref="A11:E11"/>
    <mergeCell ref="A3:A4"/>
    <mergeCell ref="B3:B4"/>
    <mergeCell ref="C3:C4"/>
  </mergeCells>
  <printOptions horizontalCentered="1"/>
  <pageMargins left="0.709027777777778" right="0.709027777777778" top="0.75" bottom="0.75" header="0.309027777777778" footer="0.309027777777778"/>
  <pageSetup paperSize="9" fitToHeight="200" orientation="landscape" horizontalDpi="600" vertic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00B0F0"/>
  </sheetPr>
  <dimension ref="A1:F50"/>
  <sheetViews>
    <sheetView showGridLines="0" showZeros="0" view="pageBreakPreview" zoomScaleNormal="115" workbookViewId="0">
      <selection activeCell="B1" sqref="B1:E1"/>
    </sheetView>
  </sheetViews>
  <sheetFormatPr defaultColWidth="9" defaultRowHeight="14.25" outlineLevelCol="5"/>
  <cols>
    <col min="1" max="1" width="20.6333333333333" style="148" customWidth="1"/>
    <col min="2" max="2" width="50.75" style="148" customWidth="1"/>
    <col min="3" max="4" width="20.6333333333333" style="148" customWidth="1"/>
    <col min="5" max="5" width="20.6333333333333" style="330" customWidth="1"/>
    <col min="6" max="6" width="3.75" style="148" customWidth="1"/>
    <col min="7" max="16357" width="9" style="148"/>
    <col min="16358" max="16358" width="45.6333333333333" style="148"/>
    <col min="16359" max="16384" width="9" style="148"/>
  </cols>
  <sheetData>
    <row r="1" ht="45" customHeight="1" spans="1:6">
      <c r="A1" s="150"/>
      <c r="B1" s="331" t="s">
        <v>2495</v>
      </c>
      <c r="C1" s="331"/>
      <c r="D1" s="331"/>
      <c r="E1" s="331"/>
      <c r="F1" s="150"/>
    </row>
    <row r="2" s="328" customFormat="1" ht="20.1" customHeight="1" spans="1:6">
      <c r="A2" s="332"/>
      <c r="B2" s="333"/>
      <c r="C2" s="334"/>
      <c r="D2" s="333"/>
      <c r="E2" s="335" t="s">
        <v>1</v>
      </c>
      <c r="F2" s="332"/>
    </row>
    <row r="3" s="329" customFormat="1" ht="45" customHeight="1" spans="1:6">
      <c r="A3" s="336" t="s">
        <v>2</v>
      </c>
      <c r="B3" s="337" t="s">
        <v>3</v>
      </c>
      <c r="C3" s="263" t="s">
        <v>4</v>
      </c>
      <c r="D3" s="263" t="s">
        <v>5</v>
      </c>
      <c r="E3" s="263" t="s">
        <v>6</v>
      </c>
      <c r="F3" s="338" t="s">
        <v>7</v>
      </c>
    </row>
    <row r="4" s="329" customFormat="1" ht="36" customHeight="1" spans="1:6">
      <c r="A4" s="306" t="s">
        <v>2496</v>
      </c>
      <c r="B4" s="301" t="s">
        <v>2497</v>
      </c>
      <c r="C4" s="310"/>
      <c r="D4" s="310"/>
      <c r="E4" s="311" t="str">
        <f>IF(C4&lt;&gt;0,D4/C4-1,"")</f>
        <v/>
      </c>
      <c r="F4" s="339" t="str">
        <f t="shared" ref="F4:F37" si="0">IF(LEN(A4)=7,"是",IF(B4&lt;&gt;"",IF(SUM(C4:D4)&lt;&gt;0,"是","否"),"是"))</f>
        <v>是</v>
      </c>
    </row>
    <row r="5" ht="36" customHeight="1" spans="1:6">
      <c r="A5" s="306" t="s">
        <v>2498</v>
      </c>
      <c r="B5" s="301" t="s">
        <v>2499</v>
      </c>
      <c r="C5" s="310"/>
      <c r="D5" s="310"/>
      <c r="E5" s="311" t="str">
        <f t="shared" ref="E5:E35" si="1">IF(C5&lt;&gt;0,D5/C5-1,"")</f>
        <v/>
      </c>
      <c r="F5" s="339" t="str">
        <f t="shared" si="0"/>
        <v>是</v>
      </c>
    </row>
    <row r="6" ht="36" customHeight="1" spans="1:6">
      <c r="A6" s="306" t="s">
        <v>2500</v>
      </c>
      <c r="B6" s="301" t="s">
        <v>2501</v>
      </c>
      <c r="C6" s="310"/>
      <c r="D6" s="310"/>
      <c r="E6" s="311" t="str">
        <f t="shared" si="1"/>
        <v/>
      </c>
      <c r="F6" s="339" t="str">
        <f t="shared" si="0"/>
        <v>是</v>
      </c>
    </row>
    <row r="7" ht="36" customHeight="1" spans="1:6">
      <c r="A7" s="306" t="s">
        <v>2502</v>
      </c>
      <c r="B7" s="301" t="s">
        <v>2503</v>
      </c>
      <c r="C7" s="310"/>
      <c r="D7" s="310"/>
      <c r="E7" s="311" t="str">
        <f t="shared" si="1"/>
        <v/>
      </c>
      <c r="F7" s="339" t="str">
        <f t="shared" si="0"/>
        <v>是</v>
      </c>
    </row>
    <row r="8" ht="36" customHeight="1" spans="1:6">
      <c r="A8" s="306" t="s">
        <v>2504</v>
      </c>
      <c r="B8" s="301" t="s">
        <v>2505</v>
      </c>
      <c r="C8" s="310"/>
      <c r="D8" s="310"/>
      <c r="E8" s="311" t="str">
        <f t="shared" si="1"/>
        <v/>
      </c>
      <c r="F8" s="339" t="str">
        <f t="shared" si="0"/>
        <v>是</v>
      </c>
    </row>
    <row r="9" ht="36" customHeight="1" spans="1:6">
      <c r="A9" s="306" t="s">
        <v>2506</v>
      </c>
      <c r="B9" s="301" t="s">
        <v>2507</v>
      </c>
      <c r="C9" s="310"/>
      <c r="D9" s="310"/>
      <c r="E9" s="311" t="str">
        <f t="shared" si="1"/>
        <v/>
      </c>
      <c r="F9" s="339" t="str">
        <f t="shared" si="0"/>
        <v>是</v>
      </c>
    </row>
    <row r="10" ht="36" customHeight="1" spans="1:6">
      <c r="A10" s="306" t="s">
        <v>2508</v>
      </c>
      <c r="B10" s="301" t="s">
        <v>2509</v>
      </c>
      <c r="C10" s="310">
        <f>SUBTOTAL(9,C11:C15)</f>
        <v>235123</v>
      </c>
      <c r="D10" s="310">
        <f>SUBTOTAL(9,D11:D15)</f>
        <v>347173</v>
      </c>
      <c r="E10" s="311">
        <f t="shared" si="1"/>
        <v>0.477</v>
      </c>
      <c r="F10" s="339" t="str">
        <f t="shared" si="0"/>
        <v>是</v>
      </c>
    </row>
    <row r="11" ht="36" customHeight="1" spans="1:6">
      <c r="A11" s="306" t="s">
        <v>2510</v>
      </c>
      <c r="B11" s="305" t="s">
        <v>2511</v>
      </c>
      <c r="C11" s="307">
        <v>224352</v>
      </c>
      <c r="D11" s="307">
        <v>349173</v>
      </c>
      <c r="E11" s="311">
        <f t="shared" si="1"/>
        <v>0.556</v>
      </c>
      <c r="F11" s="339" t="str">
        <f t="shared" si="0"/>
        <v>是</v>
      </c>
    </row>
    <row r="12" ht="36" customHeight="1" spans="1:6">
      <c r="A12" s="306" t="s">
        <v>2512</v>
      </c>
      <c r="B12" s="305" t="s">
        <v>2513</v>
      </c>
      <c r="C12" s="307">
        <v>3395</v>
      </c>
      <c r="D12" s="307"/>
      <c r="E12" s="311">
        <f t="shared" si="1"/>
        <v>-1</v>
      </c>
      <c r="F12" s="339" t="str">
        <f t="shared" si="0"/>
        <v>是</v>
      </c>
    </row>
    <row r="13" ht="36" customHeight="1" spans="1:6">
      <c r="A13" s="306" t="s">
        <v>2514</v>
      </c>
      <c r="B13" s="305" t="s">
        <v>2515</v>
      </c>
      <c r="C13" s="307">
        <v>1208</v>
      </c>
      <c r="D13" s="307"/>
      <c r="E13" s="311">
        <f t="shared" si="1"/>
        <v>-1</v>
      </c>
      <c r="F13" s="339" t="str">
        <f t="shared" si="0"/>
        <v>是</v>
      </c>
    </row>
    <row r="14" ht="36" customHeight="1" spans="1:6">
      <c r="A14" s="306" t="s">
        <v>2516</v>
      </c>
      <c r="B14" s="305" t="s">
        <v>2517</v>
      </c>
      <c r="C14" s="307">
        <v>-1259</v>
      </c>
      <c r="D14" s="307">
        <v>-2000</v>
      </c>
      <c r="E14" s="311">
        <f t="shared" si="1"/>
        <v>0.589</v>
      </c>
      <c r="F14" s="339" t="str">
        <f t="shared" si="0"/>
        <v>是</v>
      </c>
    </row>
    <row r="15" ht="36" customHeight="1" spans="1:6">
      <c r="A15" s="306" t="s">
        <v>2518</v>
      </c>
      <c r="B15" s="305" t="s">
        <v>2519</v>
      </c>
      <c r="C15" s="307">
        <v>7427</v>
      </c>
      <c r="D15" s="307"/>
      <c r="E15" s="311">
        <f t="shared" si="1"/>
        <v>-1</v>
      </c>
      <c r="F15" s="339" t="str">
        <f t="shared" si="0"/>
        <v>是</v>
      </c>
    </row>
    <row r="16" ht="36" customHeight="1" spans="1:6">
      <c r="A16" s="341" t="s">
        <v>2520</v>
      </c>
      <c r="B16" s="342" t="s">
        <v>2521</v>
      </c>
      <c r="C16" s="310"/>
      <c r="D16" s="310"/>
      <c r="E16" s="311" t="str">
        <f t="shared" si="1"/>
        <v/>
      </c>
      <c r="F16" s="339" t="str">
        <f t="shared" si="0"/>
        <v>是</v>
      </c>
    </row>
    <row r="17" ht="36" customHeight="1" spans="1:6">
      <c r="A17" s="341" t="s">
        <v>2522</v>
      </c>
      <c r="B17" s="342" t="s">
        <v>2523</v>
      </c>
      <c r="C17" s="310"/>
      <c r="D17" s="310"/>
      <c r="E17" s="311" t="str">
        <f t="shared" si="1"/>
        <v/>
      </c>
      <c r="F17" s="339" t="str">
        <f t="shared" si="0"/>
        <v>是</v>
      </c>
    </row>
    <row r="18" ht="36" customHeight="1" spans="1:6">
      <c r="A18" s="341" t="s">
        <v>2524</v>
      </c>
      <c r="B18" s="194" t="s">
        <v>2525</v>
      </c>
      <c r="C18" s="307"/>
      <c r="D18" s="307"/>
      <c r="E18" s="311" t="str">
        <f t="shared" si="1"/>
        <v/>
      </c>
      <c r="F18" s="339" t="str">
        <f t="shared" si="0"/>
        <v>否</v>
      </c>
    </row>
    <row r="19" ht="36" customHeight="1" spans="1:6">
      <c r="A19" s="341" t="s">
        <v>2526</v>
      </c>
      <c r="B19" s="194" t="s">
        <v>2527</v>
      </c>
      <c r="C19" s="307"/>
      <c r="D19" s="307"/>
      <c r="E19" s="311" t="str">
        <f t="shared" si="1"/>
        <v/>
      </c>
      <c r="F19" s="339" t="str">
        <f t="shared" si="0"/>
        <v>否</v>
      </c>
    </row>
    <row r="20" ht="36" customHeight="1" spans="1:6">
      <c r="A20" s="341" t="s">
        <v>2528</v>
      </c>
      <c r="B20" s="342" t="s">
        <v>2529</v>
      </c>
      <c r="C20" s="310">
        <v>9519</v>
      </c>
      <c r="D20" s="310">
        <v>10000</v>
      </c>
      <c r="E20" s="311">
        <f t="shared" si="1"/>
        <v>0.051</v>
      </c>
      <c r="F20" s="339" t="str">
        <f t="shared" si="0"/>
        <v>是</v>
      </c>
    </row>
    <row r="21" ht="36" customHeight="1" spans="1:6">
      <c r="A21" s="341" t="s">
        <v>2530</v>
      </c>
      <c r="B21" s="342" t="s">
        <v>2531</v>
      </c>
      <c r="C21" s="310"/>
      <c r="D21" s="310"/>
      <c r="E21" s="311" t="str">
        <f t="shared" si="1"/>
        <v/>
      </c>
      <c r="F21" s="339" t="str">
        <f t="shared" si="0"/>
        <v>是</v>
      </c>
    </row>
    <row r="22" ht="36" customHeight="1" spans="1:6">
      <c r="A22" s="341" t="s">
        <v>2532</v>
      </c>
      <c r="B22" s="342" t="s">
        <v>2533</v>
      </c>
      <c r="C22" s="310"/>
      <c r="D22" s="310"/>
      <c r="E22" s="311" t="str">
        <f t="shared" si="1"/>
        <v/>
      </c>
      <c r="F22" s="339" t="str">
        <f t="shared" si="0"/>
        <v>是</v>
      </c>
    </row>
    <row r="23" ht="36" customHeight="1" spans="1:6">
      <c r="A23" s="306" t="s">
        <v>2534</v>
      </c>
      <c r="B23" s="301" t="s">
        <v>2535</v>
      </c>
      <c r="C23" s="310"/>
      <c r="D23" s="310"/>
      <c r="E23" s="311" t="str">
        <f t="shared" si="1"/>
        <v/>
      </c>
      <c r="F23" s="339" t="str">
        <f t="shared" si="0"/>
        <v>是</v>
      </c>
    </row>
    <row r="24" ht="36" customHeight="1" spans="1:6">
      <c r="A24" s="306" t="s">
        <v>2536</v>
      </c>
      <c r="B24" s="301" t="s">
        <v>2537</v>
      </c>
      <c r="C24" s="310">
        <v>1600</v>
      </c>
      <c r="D24" s="310">
        <v>3000</v>
      </c>
      <c r="E24" s="311">
        <f t="shared" si="1"/>
        <v>0.875</v>
      </c>
      <c r="F24" s="339" t="str">
        <f t="shared" si="0"/>
        <v>是</v>
      </c>
    </row>
    <row r="25" ht="36" customHeight="1" spans="1:6">
      <c r="A25" s="306" t="s">
        <v>2538</v>
      </c>
      <c r="B25" s="301" t="s">
        <v>2539</v>
      </c>
      <c r="C25" s="310"/>
      <c r="D25" s="310"/>
      <c r="E25" s="311" t="str">
        <f t="shared" si="1"/>
        <v/>
      </c>
      <c r="F25" s="339" t="str">
        <f t="shared" si="0"/>
        <v>是</v>
      </c>
    </row>
    <row r="26" ht="36" customHeight="1" spans="1:6">
      <c r="A26" s="306" t="s">
        <v>2540</v>
      </c>
      <c r="B26" s="301" t="s">
        <v>2541</v>
      </c>
      <c r="C26" s="310">
        <v>649</v>
      </c>
      <c r="D26" s="310">
        <v>1120</v>
      </c>
      <c r="E26" s="311">
        <f t="shared" si="1"/>
        <v>0.726</v>
      </c>
      <c r="F26" s="339" t="str">
        <f t="shared" si="0"/>
        <v>是</v>
      </c>
    </row>
    <row r="27" ht="36" customHeight="1" spans="1:6">
      <c r="A27" s="306" t="s">
        <v>2542</v>
      </c>
      <c r="B27" s="301" t="s">
        <v>2543</v>
      </c>
      <c r="C27" s="310"/>
      <c r="D27" s="310"/>
      <c r="E27" s="311" t="str">
        <f t="shared" si="1"/>
        <v/>
      </c>
      <c r="F27" s="339" t="str">
        <f t="shared" si="0"/>
        <v>否</v>
      </c>
    </row>
    <row r="28" ht="36" customHeight="1" spans="1:6">
      <c r="A28" s="306"/>
      <c r="B28" s="305"/>
      <c r="C28" s="307"/>
      <c r="D28" s="307"/>
      <c r="E28" s="311" t="str">
        <f t="shared" si="1"/>
        <v/>
      </c>
      <c r="F28" s="339" t="str">
        <f t="shared" si="0"/>
        <v>是</v>
      </c>
    </row>
    <row r="29" ht="36" customHeight="1" spans="1:6">
      <c r="A29" s="315"/>
      <c r="B29" s="316" t="s">
        <v>2544</v>
      </c>
      <c r="C29" s="310">
        <f>C10+C20+C24+C26</f>
        <v>246891</v>
      </c>
      <c r="D29" s="310">
        <f>D10+D20+D24+D26</f>
        <v>361293</v>
      </c>
      <c r="E29" s="311">
        <f t="shared" si="1"/>
        <v>0.463</v>
      </c>
      <c r="F29" s="339" t="str">
        <f t="shared" si="0"/>
        <v>是</v>
      </c>
    </row>
    <row r="30" ht="36" customHeight="1" spans="1:6">
      <c r="A30" s="343">
        <v>105</v>
      </c>
      <c r="B30" s="344" t="s">
        <v>2545</v>
      </c>
      <c r="C30" s="358">
        <v>64000</v>
      </c>
      <c r="D30" s="366"/>
      <c r="E30" s="311">
        <f t="shared" si="1"/>
        <v>-1</v>
      </c>
      <c r="F30" s="339" t="str">
        <f t="shared" si="0"/>
        <v>是</v>
      </c>
    </row>
    <row r="31" ht="36" customHeight="1" spans="1:6">
      <c r="A31" s="369">
        <v>110</v>
      </c>
      <c r="B31" s="370" t="s">
        <v>60</v>
      </c>
      <c r="C31" s="358">
        <f>C32+C35</f>
        <v>31896</v>
      </c>
      <c r="D31" s="358">
        <f>D32+D35</f>
        <v>18936</v>
      </c>
      <c r="E31" s="311">
        <f t="shared" si="1"/>
        <v>-0.406</v>
      </c>
      <c r="F31" s="339" t="str">
        <f t="shared" si="0"/>
        <v>是</v>
      </c>
    </row>
    <row r="32" ht="36" customHeight="1" spans="1:6">
      <c r="A32" s="369">
        <v>11004</v>
      </c>
      <c r="B32" s="371" t="s">
        <v>2546</v>
      </c>
      <c r="C32" s="358">
        <f>SUBTOTAL(9,C33:C34)</f>
        <v>31896</v>
      </c>
      <c r="D32" s="358">
        <f>SUBTOTAL(9,D33:D34)</f>
        <v>4000</v>
      </c>
      <c r="E32" s="311">
        <f t="shared" si="1"/>
        <v>-0.875</v>
      </c>
      <c r="F32" s="339" t="str">
        <f t="shared" si="0"/>
        <v>是</v>
      </c>
    </row>
    <row r="33" ht="36" customHeight="1" spans="1:6">
      <c r="A33" s="372">
        <v>1100402</v>
      </c>
      <c r="B33" s="373" t="s">
        <v>2547</v>
      </c>
      <c r="C33" s="361">
        <v>5933</v>
      </c>
      <c r="D33" s="362">
        <v>4000</v>
      </c>
      <c r="E33" s="311">
        <f t="shared" si="1"/>
        <v>-0.326</v>
      </c>
      <c r="F33" s="339" t="str">
        <f t="shared" si="0"/>
        <v>是</v>
      </c>
    </row>
    <row r="34" ht="36" customHeight="1" spans="1:6">
      <c r="A34" s="372">
        <v>1100403</v>
      </c>
      <c r="B34" s="374" t="s">
        <v>2548</v>
      </c>
      <c r="C34" s="361">
        <v>25963</v>
      </c>
      <c r="D34" s="362"/>
      <c r="E34" s="311">
        <f t="shared" si="1"/>
        <v>-1</v>
      </c>
      <c r="F34" s="339" t="str">
        <f t="shared" si="0"/>
        <v>是</v>
      </c>
    </row>
    <row r="35" ht="36" customHeight="1" spans="1:6">
      <c r="A35" s="372">
        <v>11008</v>
      </c>
      <c r="B35" s="373" t="s">
        <v>63</v>
      </c>
      <c r="C35" s="361"/>
      <c r="D35" s="362">
        <v>14936</v>
      </c>
      <c r="E35" s="311" t="str">
        <f>IF(C35&gt;0,D35/C35-1,IF(C35&lt;0,-(D35/C35-1),""))</f>
        <v/>
      </c>
      <c r="F35" s="339" t="str">
        <f t="shared" si="0"/>
        <v>是</v>
      </c>
    </row>
    <row r="36" ht="36" hidden="1" customHeight="1" spans="1:6">
      <c r="A36" s="372">
        <v>11009</v>
      </c>
      <c r="B36" s="373" t="s">
        <v>64</v>
      </c>
      <c r="C36" s="361">
        <v>0</v>
      </c>
      <c r="D36" s="362"/>
      <c r="E36" s="375"/>
      <c r="F36" s="339" t="str">
        <f t="shared" si="0"/>
        <v>否</v>
      </c>
    </row>
    <row r="37" ht="36" customHeight="1" spans="1:6">
      <c r="A37" s="354"/>
      <c r="B37" s="355" t="s">
        <v>67</v>
      </c>
      <c r="C37" s="358">
        <f>C29+C30+C31</f>
        <v>342787</v>
      </c>
      <c r="D37" s="358">
        <f>D29+D30+D31</f>
        <v>380229</v>
      </c>
      <c r="E37" s="311">
        <f>IF(C37&lt;&gt;0,D37/C37-1,"")</f>
        <v>0.109</v>
      </c>
      <c r="F37" s="339" t="str">
        <f t="shared" si="0"/>
        <v>是</v>
      </c>
    </row>
    <row r="38" spans="3:4">
      <c r="C38" s="376"/>
      <c r="D38" s="376"/>
    </row>
    <row r="40" spans="3:4">
      <c r="C40" s="376"/>
      <c r="D40" s="376"/>
    </row>
    <row r="42" spans="3:4">
      <c r="C42" s="376"/>
      <c r="D42" s="376"/>
    </row>
    <row r="43" spans="3:4">
      <c r="C43" s="376"/>
      <c r="D43" s="376"/>
    </row>
    <row r="45" spans="3:4">
      <c r="C45" s="376"/>
      <c r="D45" s="376"/>
    </row>
    <row r="46" spans="3:4">
      <c r="C46" s="376"/>
      <c r="D46" s="376"/>
    </row>
    <row r="47" spans="3:4">
      <c r="C47" s="376"/>
      <c r="D47" s="376"/>
    </row>
    <row r="48" spans="3:4">
      <c r="C48" s="376"/>
      <c r="D48" s="376"/>
    </row>
    <row r="50" spans="3:4">
      <c r="C50" s="376"/>
      <c r="D50" s="376"/>
    </row>
  </sheetData>
  <autoFilter ref="A3:F37">
    <filterColumn colId="5">
      <customFilters>
        <customFilter operator="equal" val="是"/>
      </customFilters>
    </filterColumn>
    <extLst/>
  </autoFilter>
  <mergeCells count="1">
    <mergeCell ref="B1:E1"/>
  </mergeCells>
  <conditionalFormatting sqref="B30">
    <cfRule type="expression" dxfId="1" priority="11" stopIfTrue="1">
      <formula>"len($A:$A)=3"</formula>
    </cfRule>
  </conditionalFormatting>
  <conditionalFormatting sqref="B32">
    <cfRule type="expression" dxfId="1" priority="2" stopIfTrue="1">
      <formula>"len($A:$A)=3"</formula>
    </cfRule>
  </conditionalFormatting>
  <conditionalFormatting sqref="B34">
    <cfRule type="expression" dxfId="1" priority="1" stopIfTrue="1">
      <formula>"len($A:$A)=3"</formula>
    </cfRule>
  </conditionalFormatting>
  <conditionalFormatting sqref="C30:C35 D31:D34">
    <cfRule type="expression" dxfId="1" priority="10" stopIfTrue="1">
      <formula>"len($A:$A)=3"</formula>
    </cfRule>
  </conditionalFormatting>
  <conditionalFormatting sqref="D30 D33:D35">
    <cfRule type="expression" dxfId="1" priority="7" stopIfTrue="1">
      <formula>"len($A:$A)=3"</formula>
    </cfRule>
  </conditionalFormatting>
  <conditionalFormatting sqref="B31 B33">
    <cfRule type="expression" dxfId="1" priority="4" stopIfTrue="1">
      <formula>"len($A:$A)=3"</formula>
    </cfRule>
  </conditionalFormatting>
  <printOptions horizontalCentered="1"/>
  <pageMargins left="0.471527777777778" right="0.393055555555556" top="0.747916666666667" bottom="0.747916666666667" header="0.313888888888889" footer="0.313888888888889"/>
  <pageSetup paperSize="9" scale="75" orientation="portrait"/>
  <headerFooter alignWithMargins="0">
    <oddFooter>&amp;C&amp;16- &amp;P -</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00B0F0"/>
  </sheetPr>
  <dimension ref="A1:G282"/>
  <sheetViews>
    <sheetView showGridLines="0" showZeros="0" view="pageBreakPreview" zoomScaleNormal="115" workbookViewId="0">
      <pane ySplit="3" topLeftCell="A4" activePane="bottomLeft" state="frozen"/>
      <selection/>
      <selection pane="bottomLeft" activeCell="J43" sqref="J43"/>
    </sheetView>
  </sheetViews>
  <sheetFormatPr defaultColWidth="9" defaultRowHeight="14.25" outlineLevelCol="6"/>
  <cols>
    <col min="1" max="1" width="21.5" style="288" customWidth="1"/>
    <col min="2" max="2" width="50.75" style="288" customWidth="1"/>
    <col min="3" max="4" width="20.6333333333333" style="288" customWidth="1"/>
    <col min="5" max="5" width="20.6333333333333" style="356" customWidth="1"/>
    <col min="6" max="6" width="3.75" style="290" customWidth="1"/>
    <col min="7" max="16384" width="9" style="288"/>
  </cols>
  <sheetData>
    <row r="1" ht="45" customHeight="1" spans="2:5">
      <c r="B1" s="289" t="s">
        <v>2549</v>
      </c>
      <c r="C1" s="289"/>
      <c r="D1" s="289"/>
      <c r="E1" s="289"/>
    </row>
    <row r="2" s="291" customFormat="1" ht="20.1" customHeight="1" spans="2:6">
      <c r="B2" s="292"/>
      <c r="C2" s="292"/>
      <c r="D2" s="292"/>
      <c r="E2" s="293" t="s">
        <v>1</v>
      </c>
      <c r="F2" s="294"/>
    </row>
    <row r="3" s="299" customFormat="1" ht="45" customHeight="1" spans="1:7">
      <c r="A3" s="295" t="s">
        <v>2</v>
      </c>
      <c r="B3" s="296" t="s">
        <v>3</v>
      </c>
      <c r="C3" s="297" t="s">
        <v>4</v>
      </c>
      <c r="D3" s="297" t="s">
        <v>5</v>
      </c>
      <c r="E3" s="297" t="s">
        <v>6</v>
      </c>
      <c r="F3" s="298" t="s">
        <v>7</v>
      </c>
      <c r="G3" s="299" t="s">
        <v>135</v>
      </c>
    </row>
    <row r="4" ht="38" customHeight="1" spans="1:7">
      <c r="A4" s="300" t="s">
        <v>81</v>
      </c>
      <c r="B4" s="301" t="s">
        <v>2550</v>
      </c>
      <c r="C4" s="310">
        <f>SUBTOTAL(9,C5:C11)</f>
        <v>5</v>
      </c>
      <c r="D4" s="310"/>
      <c r="E4" s="311">
        <f>IF(C4&lt;&gt;0,D4/C4-1,"")</f>
        <v>-1</v>
      </c>
      <c r="F4" s="304" t="str">
        <f t="shared" ref="F4:F67" si="0">IF(LEN(A4)=3,"是",IF(B4&lt;&gt;"",IF(SUM(C4:D4)&lt;&gt;0,"是","否"),"是"))</f>
        <v>是</v>
      </c>
      <c r="G4" s="288" t="str">
        <f t="shared" ref="G4:G67" si="1">IF(LEN(A4)=3,"类",IF(LEN(A4)=5,"款","项"))</f>
        <v>类</v>
      </c>
    </row>
    <row r="5" ht="38" customHeight="1" spans="1:7">
      <c r="A5" s="306" t="s">
        <v>2551</v>
      </c>
      <c r="B5" s="305" t="s">
        <v>2552</v>
      </c>
      <c r="C5" s="307">
        <v>5</v>
      </c>
      <c r="D5" s="307"/>
      <c r="E5" s="311">
        <f>IF(C5&lt;&gt;0,D5/C5-1,"")</f>
        <v>-1</v>
      </c>
      <c r="F5" s="304" t="str">
        <f t="shared" si="0"/>
        <v>是</v>
      </c>
      <c r="G5" s="288" t="str">
        <f t="shared" si="1"/>
        <v>款</v>
      </c>
    </row>
    <row r="6" ht="38" hidden="1" customHeight="1" spans="1:7">
      <c r="A6" s="306" t="s">
        <v>2553</v>
      </c>
      <c r="B6" s="305" t="s">
        <v>2554</v>
      </c>
      <c r="C6" s="307">
        <v>466</v>
      </c>
      <c r="D6" s="307">
        <v>376</v>
      </c>
      <c r="E6" s="308">
        <f t="shared" ref="E4:E67" si="2">IF(C6&gt;0,D6/C6-1,IF(C6&lt;0,-(D6/C6-1),""))</f>
        <v>-0.193</v>
      </c>
      <c r="F6" s="304" t="str">
        <f t="shared" si="0"/>
        <v>是</v>
      </c>
      <c r="G6" s="288" t="str">
        <f t="shared" si="1"/>
        <v>项</v>
      </c>
    </row>
    <row r="7" ht="38" hidden="1" customHeight="1" spans="1:7">
      <c r="A7" s="306" t="s">
        <v>2555</v>
      </c>
      <c r="B7" s="305" t="s">
        <v>2556</v>
      </c>
      <c r="C7" s="307">
        <v>866</v>
      </c>
      <c r="D7" s="307">
        <v>1073</v>
      </c>
      <c r="E7" s="308">
        <f t="shared" si="2"/>
        <v>0.239</v>
      </c>
      <c r="F7" s="304" t="str">
        <f t="shared" si="0"/>
        <v>是</v>
      </c>
      <c r="G7" s="288" t="str">
        <f t="shared" si="1"/>
        <v>项</v>
      </c>
    </row>
    <row r="8" ht="38" hidden="1" customHeight="1" spans="1:7">
      <c r="A8" s="306" t="s">
        <v>2557</v>
      </c>
      <c r="B8" s="305" t="s">
        <v>2558</v>
      </c>
      <c r="C8" s="307">
        <v>191</v>
      </c>
      <c r="D8" s="307">
        <v>448</v>
      </c>
      <c r="E8" s="308">
        <f t="shared" si="2"/>
        <v>1.346</v>
      </c>
      <c r="F8" s="304" t="str">
        <f t="shared" si="0"/>
        <v>是</v>
      </c>
      <c r="G8" s="288" t="str">
        <f t="shared" si="1"/>
        <v>项</v>
      </c>
    </row>
    <row r="9" s="281" customFormat="1" ht="38" hidden="1" customHeight="1" spans="1:7">
      <c r="A9" s="306" t="s">
        <v>2559</v>
      </c>
      <c r="B9" s="305" t="s">
        <v>2560</v>
      </c>
      <c r="C9" s="307">
        <v>0</v>
      </c>
      <c r="D9" s="307">
        <v>0</v>
      </c>
      <c r="E9" s="308" t="str">
        <f t="shared" si="2"/>
        <v/>
      </c>
      <c r="F9" s="304" t="str">
        <f t="shared" si="0"/>
        <v>否</v>
      </c>
      <c r="G9" s="288" t="str">
        <f t="shared" si="1"/>
        <v>项</v>
      </c>
    </row>
    <row r="10" ht="38" hidden="1" customHeight="1" spans="1:7">
      <c r="A10" s="306" t="s">
        <v>2561</v>
      </c>
      <c r="B10" s="305" t="s">
        <v>2562</v>
      </c>
      <c r="C10" s="307">
        <v>1717</v>
      </c>
      <c r="D10" s="307">
        <v>2838</v>
      </c>
      <c r="E10" s="308">
        <f t="shared" si="2"/>
        <v>0.653</v>
      </c>
      <c r="F10" s="304" t="str">
        <f t="shared" si="0"/>
        <v>是</v>
      </c>
      <c r="G10" s="288" t="str">
        <f t="shared" si="1"/>
        <v>项</v>
      </c>
    </row>
    <row r="11" ht="38" customHeight="1" spans="1:7">
      <c r="A11" s="306" t="s">
        <v>2563</v>
      </c>
      <c r="B11" s="305" t="s">
        <v>2564</v>
      </c>
      <c r="C11" s="307"/>
      <c r="D11" s="307"/>
      <c r="E11" s="311" t="str">
        <f>IF(C11&lt;&gt;0,D11/C11-1,"")</f>
        <v/>
      </c>
      <c r="F11" s="304" t="str">
        <f t="shared" si="0"/>
        <v>否</v>
      </c>
      <c r="G11" s="288" t="str">
        <f t="shared" si="1"/>
        <v>款</v>
      </c>
    </row>
    <row r="12" s="281" customFormat="1" ht="38" hidden="1" customHeight="1" spans="1:7">
      <c r="A12" s="306" t="s">
        <v>2565</v>
      </c>
      <c r="B12" s="305" t="s">
        <v>2566</v>
      </c>
      <c r="C12" s="307">
        <v>0</v>
      </c>
      <c r="D12" s="307">
        <v>0</v>
      </c>
      <c r="E12" s="308" t="str">
        <f t="shared" si="2"/>
        <v/>
      </c>
      <c r="F12" s="304" t="str">
        <f t="shared" si="0"/>
        <v>否</v>
      </c>
      <c r="G12" s="288" t="str">
        <f t="shared" si="1"/>
        <v>项</v>
      </c>
    </row>
    <row r="13" ht="38" hidden="1" customHeight="1" spans="1:7">
      <c r="A13" s="306" t="s">
        <v>2567</v>
      </c>
      <c r="B13" s="305" t="s">
        <v>2568</v>
      </c>
      <c r="C13" s="307">
        <v>0</v>
      </c>
      <c r="D13" s="307">
        <v>0</v>
      </c>
      <c r="E13" s="308" t="str">
        <f t="shared" si="2"/>
        <v/>
      </c>
      <c r="F13" s="304" t="str">
        <f t="shared" si="0"/>
        <v>否</v>
      </c>
      <c r="G13" s="288" t="str">
        <f t="shared" si="1"/>
        <v>项</v>
      </c>
    </row>
    <row r="14" s="281" customFormat="1" ht="38" hidden="1" customHeight="1" spans="1:7">
      <c r="A14" s="306" t="s">
        <v>2569</v>
      </c>
      <c r="B14" s="305" t="s">
        <v>2570</v>
      </c>
      <c r="C14" s="307">
        <v>0</v>
      </c>
      <c r="D14" s="307">
        <v>30</v>
      </c>
      <c r="E14" s="308" t="str">
        <f t="shared" si="2"/>
        <v/>
      </c>
      <c r="F14" s="304" t="str">
        <f t="shared" si="0"/>
        <v>是</v>
      </c>
      <c r="G14" s="288" t="str">
        <f t="shared" si="1"/>
        <v>项</v>
      </c>
    </row>
    <row r="15" ht="38" hidden="1" customHeight="1" spans="1:7">
      <c r="A15" s="306" t="s">
        <v>2571</v>
      </c>
      <c r="B15" s="305" t="s">
        <v>2572</v>
      </c>
      <c r="C15" s="307">
        <v>2499</v>
      </c>
      <c r="D15" s="307">
        <v>3109</v>
      </c>
      <c r="E15" s="308">
        <f t="shared" si="2"/>
        <v>0.244</v>
      </c>
      <c r="F15" s="304" t="str">
        <f t="shared" si="0"/>
        <v>是</v>
      </c>
      <c r="G15" s="288" t="str">
        <f t="shared" si="1"/>
        <v>项</v>
      </c>
    </row>
    <row r="16" ht="38" hidden="1" customHeight="1" spans="1:7">
      <c r="A16" s="306" t="s">
        <v>2573</v>
      </c>
      <c r="B16" s="305" t="s">
        <v>2574</v>
      </c>
      <c r="C16" s="307">
        <v>0</v>
      </c>
      <c r="D16" s="307">
        <v>5040</v>
      </c>
      <c r="E16" s="308" t="str">
        <f t="shared" si="2"/>
        <v/>
      </c>
      <c r="F16" s="304" t="str">
        <f t="shared" si="0"/>
        <v>是</v>
      </c>
      <c r="G16" s="288" t="str">
        <f t="shared" si="1"/>
        <v>项</v>
      </c>
    </row>
    <row r="17" s="281" customFormat="1" ht="38" hidden="1" customHeight="1" spans="1:7">
      <c r="A17" s="306" t="s">
        <v>2575</v>
      </c>
      <c r="B17" s="305" t="s">
        <v>2576</v>
      </c>
      <c r="C17" s="307">
        <f>SUM(C18:C19)</f>
        <v>0</v>
      </c>
      <c r="D17" s="307">
        <f>SUM(D18:D19)</f>
        <v>0</v>
      </c>
      <c r="E17" s="308" t="str">
        <f t="shared" si="2"/>
        <v/>
      </c>
      <c r="F17" s="304" t="str">
        <f t="shared" si="0"/>
        <v>否</v>
      </c>
      <c r="G17" s="288" t="str">
        <f t="shared" si="1"/>
        <v>款</v>
      </c>
    </row>
    <row r="18" s="281" customFormat="1" ht="38" hidden="1" customHeight="1" spans="1:7">
      <c r="A18" s="306" t="s">
        <v>2577</v>
      </c>
      <c r="B18" s="305" t="s">
        <v>2578</v>
      </c>
      <c r="C18" s="307">
        <v>0</v>
      </c>
      <c r="D18" s="307">
        <v>0</v>
      </c>
      <c r="E18" s="308" t="str">
        <f t="shared" si="2"/>
        <v/>
      </c>
      <c r="F18" s="304" t="str">
        <f t="shared" si="0"/>
        <v>否</v>
      </c>
      <c r="G18" s="288" t="str">
        <f t="shared" si="1"/>
        <v>项</v>
      </c>
    </row>
    <row r="19" s="281" customFormat="1" ht="38" hidden="1" customHeight="1" spans="1:7">
      <c r="A19" s="306" t="s">
        <v>2579</v>
      </c>
      <c r="B19" s="305" t="s">
        <v>2580</v>
      </c>
      <c r="C19" s="307">
        <v>0</v>
      </c>
      <c r="D19" s="307">
        <v>0</v>
      </c>
      <c r="E19" s="308" t="str">
        <f t="shared" si="2"/>
        <v/>
      </c>
      <c r="F19" s="304" t="str">
        <f t="shared" si="0"/>
        <v>否</v>
      </c>
      <c r="G19" s="288" t="str">
        <f t="shared" si="1"/>
        <v>项</v>
      </c>
    </row>
    <row r="20" ht="38" customHeight="1" spans="1:7">
      <c r="A20" s="300" t="s">
        <v>83</v>
      </c>
      <c r="B20" s="301" t="s">
        <v>2581</v>
      </c>
      <c r="C20" s="310">
        <f>C21</f>
        <v>300</v>
      </c>
      <c r="D20" s="310">
        <f>D21</f>
        <v>284</v>
      </c>
      <c r="E20" s="311">
        <f>IF(C20&lt;&gt;0,D20/C20-1,"")</f>
        <v>-0.053</v>
      </c>
      <c r="F20" s="304" t="str">
        <f t="shared" si="0"/>
        <v>是</v>
      </c>
      <c r="G20" s="288" t="str">
        <f t="shared" si="1"/>
        <v>类</v>
      </c>
    </row>
    <row r="21" ht="38" customHeight="1" spans="1:7">
      <c r="A21" s="306" t="s">
        <v>2582</v>
      </c>
      <c r="B21" s="305" t="s">
        <v>2583</v>
      </c>
      <c r="C21" s="307">
        <f>SUBTOTAL(9,C22:C24)</f>
        <v>300</v>
      </c>
      <c r="D21" s="307">
        <f>SUBTOTAL(9,D22:D24)</f>
        <v>284</v>
      </c>
      <c r="E21" s="311">
        <f>IF(C21&lt;&gt;0,D21/C21-1,"")</f>
        <v>-0.053</v>
      </c>
      <c r="F21" s="304" t="str">
        <f t="shared" si="0"/>
        <v>是</v>
      </c>
      <c r="G21" s="288" t="str">
        <f t="shared" si="1"/>
        <v>款</v>
      </c>
    </row>
    <row r="22" ht="29" customHeight="1" spans="1:7">
      <c r="A22" s="306" t="s">
        <v>2584</v>
      </c>
      <c r="B22" s="305" t="s">
        <v>2585</v>
      </c>
      <c r="C22" s="307">
        <v>162</v>
      </c>
      <c r="D22" s="307">
        <v>116</v>
      </c>
      <c r="E22" s="311">
        <f>IF(C22&lt;&gt;0,D22/C22-1,"")</f>
        <v>-0.284</v>
      </c>
      <c r="F22" s="304" t="str">
        <f t="shared" si="0"/>
        <v>是</v>
      </c>
      <c r="G22" s="288" t="str">
        <f t="shared" si="1"/>
        <v>项</v>
      </c>
    </row>
    <row r="23" ht="29" customHeight="1" spans="1:7">
      <c r="A23" s="306" t="s">
        <v>2586</v>
      </c>
      <c r="B23" s="305" t="s">
        <v>2587</v>
      </c>
      <c r="C23" s="307">
        <v>138</v>
      </c>
      <c r="D23" s="307">
        <v>168</v>
      </c>
      <c r="E23" s="311">
        <f>IF(C23&lt;&gt;0,D23/C23-1,"")</f>
        <v>0.217</v>
      </c>
      <c r="F23" s="304" t="str">
        <f t="shared" si="0"/>
        <v>是</v>
      </c>
      <c r="G23" s="288" t="str">
        <f t="shared" si="1"/>
        <v>项</v>
      </c>
    </row>
    <row r="24" ht="26" customHeight="1" spans="1:7">
      <c r="A24" s="306" t="s">
        <v>2588</v>
      </c>
      <c r="B24" s="305" t="s">
        <v>2589</v>
      </c>
      <c r="C24" s="307"/>
      <c r="D24" s="307"/>
      <c r="E24" s="311" t="str">
        <f>IF(C24&lt;&gt;0,D24/C24-1,"")</f>
        <v/>
      </c>
      <c r="F24" s="304" t="str">
        <f t="shared" si="0"/>
        <v>否</v>
      </c>
      <c r="G24" s="288" t="str">
        <f t="shared" si="1"/>
        <v>项</v>
      </c>
    </row>
    <row r="25" ht="9" hidden="1" customHeight="1" spans="1:7">
      <c r="A25" s="306" t="s">
        <v>2590</v>
      </c>
      <c r="B25" s="305" t="s">
        <v>2591</v>
      </c>
      <c r="C25" s="307"/>
      <c r="D25" s="307"/>
      <c r="E25" s="308"/>
      <c r="F25" s="304" t="str">
        <f t="shared" si="0"/>
        <v>否</v>
      </c>
      <c r="G25" s="288" t="str">
        <f t="shared" si="1"/>
        <v>款</v>
      </c>
    </row>
    <row r="26" s="281" customFormat="1" ht="38" hidden="1" customHeight="1" spans="1:7">
      <c r="A26" s="306" t="s">
        <v>2592</v>
      </c>
      <c r="B26" s="305" t="s">
        <v>2585</v>
      </c>
      <c r="C26" s="307">
        <v>0</v>
      </c>
      <c r="D26" s="307">
        <v>230</v>
      </c>
      <c r="E26" s="308" t="str">
        <f t="shared" si="2"/>
        <v/>
      </c>
      <c r="F26" s="304" t="str">
        <f t="shared" si="0"/>
        <v>是</v>
      </c>
      <c r="G26" s="288" t="str">
        <f t="shared" si="1"/>
        <v>项</v>
      </c>
    </row>
    <row r="27" ht="38" hidden="1" customHeight="1" spans="1:7">
      <c r="A27" s="306" t="s">
        <v>2593</v>
      </c>
      <c r="B27" s="305" t="s">
        <v>2587</v>
      </c>
      <c r="C27" s="307">
        <v>1147</v>
      </c>
      <c r="D27" s="307">
        <v>2635</v>
      </c>
      <c r="E27" s="308">
        <f t="shared" si="2"/>
        <v>1.297</v>
      </c>
      <c r="F27" s="304" t="str">
        <f t="shared" si="0"/>
        <v>是</v>
      </c>
      <c r="G27" s="288" t="str">
        <f t="shared" si="1"/>
        <v>项</v>
      </c>
    </row>
    <row r="28" ht="38" hidden="1" customHeight="1" spans="1:7">
      <c r="A28" s="306" t="s">
        <v>2594</v>
      </c>
      <c r="B28" s="305" t="s">
        <v>2595</v>
      </c>
      <c r="C28" s="307">
        <v>672</v>
      </c>
      <c r="D28" s="307">
        <v>625</v>
      </c>
      <c r="E28" s="308">
        <f t="shared" si="2"/>
        <v>-0.07</v>
      </c>
      <c r="F28" s="304" t="str">
        <f t="shared" si="0"/>
        <v>是</v>
      </c>
      <c r="G28" s="288" t="str">
        <f t="shared" si="1"/>
        <v>项</v>
      </c>
    </row>
    <row r="29" s="284" customFormat="1" ht="38" hidden="1" customHeight="1" spans="1:7">
      <c r="A29" s="306" t="s">
        <v>2596</v>
      </c>
      <c r="B29" s="305" t="s">
        <v>2597</v>
      </c>
      <c r="C29" s="307"/>
      <c r="D29" s="307"/>
      <c r="E29" s="308"/>
      <c r="F29" s="304" t="str">
        <f t="shared" si="0"/>
        <v>否</v>
      </c>
      <c r="G29" s="288" t="str">
        <f t="shared" si="1"/>
        <v>款</v>
      </c>
    </row>
    <row r="30" s="281" customFormat="1" ht="38" hidden="1" customHeight="1" spans="1:7">
      <c r="A30" s="306" t="s">
        <v>2598</v>
      </c>
      <c r="B30" s="305" t="s">
        <v>2587</v>
      </c>
      <c r="C30" s="307">
        <v>0</v>
      </c>
      <c r="D30" s="307">
        <v>0</v>
      </c>
      <c r="E30" s="308" t="str">
        <f t="shared" si="2"/>
        <v/>
      </c>
      <c r="F30" s="304" t="str">
        <f t="shared" si="0"/>
        <v>否</v>
      </c>
      <c r="G30" s="288" t="str">
        <f t="shared" si="1"/>
        <v>项</v>
      </c>
    </row>
    <row r="31" s="281" customFormat="1" ht="38" hidden="1" customHeight="1" spans="1:7">
      <c r="A31" s="306" t="s">
        <v>2599</v>
      </c>
      <c r="B31" s="305" t="s">
        <v>2600</v>
      </c>
      <c r="C31" s="307">
        <v>0</v>
      </c>
      <c r="D31" s="307">
        <v>110</v>
      </c>
      <c r="E31" s="308" t="str">
        <f t="shared" si="2"/>
        <v/>
      </c>
      <c r="F31" s="304" t="str">
        <f t="shared" si="0"/>
        <v>是</v>
      </c>
      <c r="G31" s="288" t="str">
        <f t="shared" si="1"/>
        <v>项</v>
      </c>
    </row>
    <row r="32" ht="38" customHeight="1" spans="1:7">
      <c r="A32" s="300" t="s">
        <v>87</v>
      </c>
      <c r="B32" s="301" t="s">
        <v>2601</v>
      </c>
      <c r="C32" s="310"/>
      <c r="D32" s="310"/>
      <c r="E32" s="311" t="str">
        <f>IF(C32&lt;&gt;0,D32/C32-1,"")</f>
        <v/>
      </c>
      <c r="F32" s="304" t="str">
        <f t="shared" si="0"/>
        <v>是</v>
      </c>
      <c r="G32" s="288" t="str">
        <f t="shared" si="1"/>
        <v>类</v>
      </c>
    </row>
    <row r="33" ht="38" customHeight="1" spans="1:7">
      <c r="A33" s="306" t="s">
        <v>2602</v>
      </c>
      <c r="B33" s="305" t="s">
        <v>2603</v>
      </c>
      <c r="C33" s="307"/>
      <c r="D33" s="307"/>
      <c r="E33" s="311" t="str">
        <f>IF(C33&lt;&gt;0,D33/C33-1,"")</f>
        <v/>
      </c>
      <c r="F33" s="304" t="str">
        <f t="shared" si="0"/>
        <v>否</v>
      </c>
      <c r="G33" s="288" t="str">
        <f t="shared" si="1"/>
        <v>款</v>
      </c>
    </row>
    <row r="34" s="281" customFormat="1" ht="38" hidden="1" customHeight="1" spans="1:7">
      <c r="A34" s="306">
        <v>2116001</v>
      </c>
      <c r="B34" s="305" t="s">
        <v>2604</v>
      </c>
      <c r="C34" s="307">
        <v>1780</v>
      </c>
      <c r="D34" s="307">
        <v>0</v>
      </c>
      <c r="E34" s="308">
        <f t="shared" si="2"/>
        <v>-1</v>
      </c>
      <c r="F34" s="304" t="str">
        <f t="shared" si="0"/>
        <v>是</v>
      </c>
      <c r="G34" s="288" t="str">
        <f t="shared" si="1"/>
        <v>项</v>
      </c>
    </row>
    <row r="35" s="281" customFormat="1" ht="38" hidden="1" customHeight="1" spans="1:7">
      <c r="A35" s="306">
        <v>2116002</v>
      </c>
      <c r="B35" s="305" t="s">
        <v>2605</v>
      </c>
      <c r="C35" s="307">
        <v>2091</v>
      </c>
      <c r="D35" s="307">
        <v>0</v>
      </c>
      <c r="E35" s="308">
        <f t="shared" si="2"/>
        <v>-1</v>
      </c>
      <c r="F35" s="304" t="str">
        <f t="shared" si="0"/>
        <v>是</v>
      </c>
      <c r="G35" s="288" t="str">
        <f t="shared" si="1"/>
        <v>项</v>
      </c>
    </row>
    <row r="36" s="281" customFormat="1" ht="38" hidden="1" customHeight="1" spans="1:7">
      <c r="A36" s="306">
        <v>2116003</v>
      </c>
      <c r="B36" s="305" t="s">
        <v>2606</v>
      </c>
      <c r="C36" s="307">
        <v>0</v>
      </c>
      <c r="D36" s="307">
        <v>0</v>
      </c>
      <c r="E36" s="308" t="str">
        <f t="shared" si="2"/>
        <v/>
      </c>
      <c r="F36" s="304" t="str">
        <f t="shared" si="0"/>
        <v>否</v>
      </c>
      <c r="G36" s="288" t="str">
        <f t="shared" si="1"/>
        <v>项</v>
      </c>
    </row>
    <row r="37" s="284" customFormat="1" ht="38" hidden="1" customHeight="1" spans="1:7">
      <c r="A37" s="306">
        <v>2116099</v>
      </c>
      <c r="B37" s="305" t="s">
        <v>2607</v>
      </c>
      <c r="C37" s="307">
        <v>0</v>
      </c>
      <c r="D37" s="307">
        <v>1550</v>
      </c>
      <c r="E37" s="308" t="str">
        <f t="shared" si="2"/>
        <v/>
      </c>
      <c r="F37" s="304" t="str">
        <f t="shared" si="0"/>
        <v>是</v>
      </c>
      <c r="G37" s="288" t="str">
        <f t="shared" si="1"/>
        <v>项</v>
      </c>
    </row>
    <row r="38" s="281" customFormat="1" ht="38" hidden="1" customHeight="1" spans="1:7">
      <c r="A38" s="306">
        <v>21161</v>
      </c>
      <c r="B38" s="305" t="s">
        <v>2608</v>
      </c>
      <c r="C38" s="307">
        <f>SUM(C39:C42)</f>
        <v>0</v>
      </c>
      <c r="D38" s="307">
        <f>SUM(D39:D42)</f>
        <v>0</v>
      </c>
      <c r="E38" s="308" t="str">
        <f t="shared" si="2"/>
        <v/>
      </c>
      <c r="F38" s="304" t="str">
        <f t="shared" si="0"/>
        <v>否</v>
      </c>
      <c r="G38" s="288" t="str">
        <f t="shared" si="1"/>
        <v>款</v>
      </c>
    </row>
    <row r="39" ht="38" hidden="1" customHeight="1" spans="1:7">
      <c r="A39" s="306">
        <v>2116101</v>
      </c>
      <c r="B39" s="305" t="s">
        <v>2609</v>
      </c>
      <c r="C39" s="307">
        <v>0</v>
      </c>
      <c r="D39" s="307">
        <v>0</v>
      </c>
      <c r="E39" s="308" t="str">
        <f t="shared" si="2"/>
        <v/>
      </c>
      <c r="F39" s="304" t="str">
        <f t="shared" si="0"/>
        <v>否</v>
      </c>
      <c r="G39" s="288" t="str">
        <f t="shared" si="1"/>
        <v>项</v>
      </c>
    </row>
    <row r="40" ht="38" hidden="1" customHeight="1" spans="1:7">
      <c r="A40" s="306">
        <v>2116102</v>
      </c>
      <c r="B40" s="305" t="s">
        <v>2610</v>
      </c>
      <c r="C40" s="307">
        <v>0</v>
      </c>
      <c r="D40" s="307">
        <v>0</v>
      </c>
      <c r="E40" s="308" t="str">
        <f t="shared" si="2"/>
        <v/>
      </c>
      <c r="F40" s="304" t="str">
        <f t="shared" si="0"/>
        <v>否</v>
      </c>
      <c r="G40" s="288" t="str">
        <f t="shared" si="1"/>
        <v>项</v>
      </c>
    </row>
    <row r="41" ht="38" hidden="1" customHeight="1" spans="1:7">
      <c r="A41" s="306">
        <v>2116103</v>
      </c>
      <c r="B41" s="305" t="s">
        <v>2611</v>
      </c>
      <c r="C41" s="307">
        <v>0</v>
      </c>
      <c r="D41" s="307">
        <v>0</v>
      </c>
      <c r="E41" s="308" t="str">
        <f t="shared" si="2"/>
        <v/>
      </c>
      <c r="F41" s="304" t="str">
        <f t="shared" si="0"/>
        <v>否</v>
      </c>
      <c r="G41" s="288" t="str">
        <f t="shared" si="1"/>
        <v>项</v>
      </c>
    </row>
    <row r="42" ht="38" hidden="1" customHeight="1" spans="1:7">
      <c r="A42" s="306">
        <v>2116104</v>
      </c>
      <c r="B42" s="305" t="s">
        <v>2612</v>
      </c>
      <c r="C42" s="307">
        <v>0</v>
      </c>
      <c r="D42" s="307">
        <v>0</v>
      </c>
      <c r="E42" s="308" t="str">
        <f t="shared" si="2"/>
        <v/>
      </c>
      <c r="F42" s="304" t="str">
        <f t="shared" si="0"/>
        <v>否</v>
      </c>
      <c r="G42" s="288" t="str">
        <f t="shared" si="1"/>
        <v>项</v>
      </c>
    </row>
    <row r="43" ht="38" customHeight="1" spans="1:7">
      <c r="A43" s="300" t="s">
        <v>89</v>
      </c>
      <c r="B43" s="301" t="s">
        <v>2613</v>
      </c>
      <c r="C43" s="310">
        <f>C44+C57+C61+C62+C68+C72+C76+C80+C86+C89</f>
        <v>117257</v>
      </c>
      <c r="D43" s="310">
        <f ca="1">SUBTOTAL(9,D44:D44:D89)</f>
        <v>217563</v>
      </c>
      <c r="E43" s="311">
        <f ca="1" t="shared" ref="E43:E52" si="3">IF(C43&lt;&gt;0,D43/C43-1,"")</f>
        <v>0.855</v>
      </c>
      <c r="F43" s="304" t="str">
        <f ca="1" t="shared" si="0"/>
        <v>是</v>
      </c>
      <c r="G43" s="288" t="str">
        <f t="shared" si="1"/>
        <v>类</v>
      </c>
    </row>
    <row r="44" ht="38" customHeight="1" spans="1:7">
      <c r="A44" s="306" t="s">
        <v>2614</v>
      </c>
      <c r="B44" s="305" t="s">
        <v>2615</v>
      </c>
      <c r="C44" s="307">
        <f>SUBTOTAL(9,C45:C56)</f>
        <v>91289</v>
      </c>
      <c r="D44" s="307">
        <f>SUBTOTAL(9,D45:D56)</f>
        <v>204703</v>
      </c>
      <c r="E44" s="311">
        <f t="shared" si="3"/>
        <v>1.242</v>
      </c>
      <c r="F44" s="304" t="str">
        <f t="shared" si="0"/>
        <v>是</v>
      </c>
      <c r="G44" s="288" t="str">
        <f t="shared" si="1"/>
        <v>款</v>
      </c>
    </row>
    <row r="45" ht="39" customHeight="1" spans="1:7">
      <c r="A45" s="306" t="s">
        <v>2616</v>
      </c>
      <c r="B45" s="305" t="s">
        <v>2617</v>
      </c>
      <c r="C45" s="307">
        <v>59173</v>
      </c>
      <c r="D45" s="307">
        <v>103905</v>
      </c>
      <c r="E45" s="311">
        <f t="shared" si="3"/>
        <v>0.756</v>
      </c>
      <c r="F45" s="304" t="str">
        <f t="shared" si="0"/>
        <v>是</v>
      </c>
      <c r="G45" s="288" t="str">
        <f t="shared" si="1"/>
        <v>项</v>
      </c>
    </row>
    <row r="46" ht="34" customHeight="1" spans="1:7">
      <c r="A46" s="306" t="s">
        <v>2618</v>
      </c>
      <c r="B46" s="305" t="s">
        <v>2619</v>
      </c>
      <c r="C46" s="307">
        <v>12665</v>
      </c>
      <c r="D46" s="307">
        <v>28072</v>
      </c>
      <c r="E46" s="311">
        <f t="shared" si="3"/>
        <v>1.217</v>
      </c>
      <c r="F46" s="304" t="str">
        <f t="shared" si="0"/>
        <v>是</v>
      </c>
      <c r="G46" s="288" t="str">
        <f t="shared" si="1"/>
        <v>项</v>
      </c>
    </row>
    <row r="47" ht="30" customHeight="1" spans="1:7">
      <c r="A47" s="306" t="s">
        <v>2620</v>
      </c>
      <c r="B47" s="305" t="s">
        <v>2621</v>
      </c>
      <c r="C47" s="307"/>
      <c r="D47" s="307">
        <v>3390</v>
      </c>
      <c r="E47" s="311" t="str">
        <f t="shared" si="3"/>
        <v/>
      </c>
      <c r="F47" s="304" t="str">
        <f t="shared" si="0"/>
        <v>是</v>
      </c>
      <c r="G47" s="288" t="str">
        <f t="shared" si="1"/>
        <v>项</v>
      </c>
    </row>
    <row r="48" ht="40" customHeight="1" spans="1:7">
      <c r="A48" s="306" t="s">
        <v>2622</v>
      </c>
      <c r="B48" s="305" t="s">
        <v>2623</v>
      </c>
      <c r="C48" s="307">
        <v>5779</v>
      </c>
      <c r="D48" s="307">
        <v>32500</v>
      </c>
      <c r="E48" s="311">
        <f t="shared" si="3"/>
        <v>4.624</v>
      </c>
      <c r="F48" s="304" t="str">
        <f t="shared" si="0"/>
        <v>是</v>
      </c>
      <c r="G48" s="288" t="str">
        <f t="shared" si="1"/>
        <v>项</v>
      </c>
    </row>
    <row r="49" ht="35" customHeight="1" spans="1:7">
      <c r="A49" s="306" t="s">
        <v>2624</v>
      </c>
      <c r="B49" s="305" t="s">
        <v>2625</v>
      </c>
      <c r="C49" s="307">
        <v>1303</v>
      </c>
      <c r="D49" s="307">
        <v>10000</v>
      </c>
      <c r="E49" s="311">
        <f t="shared" si="3"/>
        <v>6.675</v>
      </c>
      <c r="F49" s="304" t="str">
        <f t="shared" si="0"/>
        <v>是</v>
      </c>
      <c r="G49" s="288" t="str">
        <f t="shared" si="1"/>
        <v>项</v>
      </c>
    </row>
    <row r="50" ht="32" customHeight="1" spans="1:7">
      <c r="A50" s="306" t="s">
        <v>2626</v>
      </c>
      <c r="B50" s="305" t="s">
        <v>2627</v>
      </c>
      <c r="C50" s="307">
        <v>4034</v>
      </c>
      <c r="D50" s="307">
        <v>5949</v>
      </c>
      <c r="E50" s="311">
        <f t="shared" si="3"/>
        <v>0.475</v>
      </c>
      <c r="F50" s="304" t="str">
        <f t="shared" si="0"/>
        <v>是</v>
      </c>
      <c r="G50" s="288" t="str">
        <f t="shared" si="1"/>
        <v>项</v>
      </c>
    </row>
    <row r="51" ht="40" customHeight="1" spans="1:7">
      <c r="A51" s="306" t="s">
        <v>2628</v>
      </c>
      <c r="B51" s="305" t="s">
        <v>2629</v>
      </c>
      <c r="C51" s="307">
        <v>8197</v>
      </c>
      <c r="D51" s="307">
        <v>10000</v>
      </c>
      <c r="E51" s="311">
        <f t="shared" si="3"/>
        <v>0.22</v>
      </c>
      <c r="F51" s="304" t="str">
        <f t="shared" si="0"/>
        <v>是</v>
      </c>
      <c r="G51" s="288" t="str">
        <f t="shared" si="1"/>
        <v>项</v>
      </c>
    </row>
    <row r="52" ht="29" customHeight="1" spans="1:7">
      <c r="A52" s="306" t="s">
        <v>2630</v>
      </c>
      <c r="B52" s="305" t="s">
        <v>2631</v>
      </c>
      <c r="C52" s="307"/>
      <c r="D52" s="307">
        <v>10887</v>
      </c>
      <c r="E52" s="311" t="str">
        <f t="shared" si="3"/>
        <v/>
      </c>
      <c r="F52" s="304" t="str">
        <f t="shared" si="0"/>
        <v>是</v>
      </c>
      <c r="G52" s="288" t="str">
        <f t="shared" si="1"/>
        <v>项</v>
      </c>
    </row>
    <row r="53" ht="4" hidden="1" customHeight="1" spans="1:7">
      <c r="A53" s="306" t="s">
        <v>2632</v>
      </c>
      <c r="B53" s="305" t="s">
        <v>2633</v>
      </c>
      <c r="C53" s="307"/>
      <c r="D53" s="307"/>
      <c r="E53" s="308" t="str">
        <f t="shared" si="2"/>
        <v/>
      </c>
      <c r="F53" s="304" t="str">
        <f t="shared" si="0"/>
        <v>否</v>
      </c>
      <c r="G53" s="288" t="str">
        <f t="shared" si="1"/>
        <v>项</v>
      </c>
    </row>
    <row r="54" ht="17" hidden="1" customHeight="1" spans="1:7">
      <c r="A54" s="306" t="s">
        <v>2634</v>
      </c>
      <c r="B54" s="305" t="s">
        <v>2635</v>
      </c>
      <c r="C54" s="307"/>
      <c r="D54" s="307"/>
      <c r="E54" s="308" t="str">
        <f t="shared" si="2"/>
        <v/>
      </c>
      <c r="F54" s="304" t="str">
        <f t="shared" si="0"/>
        <v>否</v>
      </c>
      <c r="G54" s="288" t="str">
        <f t="shared" si="1"/>
        <v>项</v>
      </c>
    </row>
    <row r="55" ht="25" hidden="1" customHeight="1" spans="1:7">
      <c r="A55" s="306" t="s">
        <v>2636</v>
      </c>
      <c r="B55" s="305" t="s">
        <v>2637</v>
      </c>
      <c r="C55" s="307"/>
      <c r="D55" s="307"/>
      <c r="E55" s="308" t="str">
        <f t="shared" si="2"/>
        <v/>
      </c>
      <c r="F55" s="304" t="str">
        <f t="shared" si="0"/>
        <v>否</v>
      </c>
      <c r="G55" s="288" t="str">
        <f t="shared" si="1"/>
        <v>项</v>
      </c>
    </row>
    <row r="56" ht="21" customHeight="1" spans="1:7">
      <c r="A56" s="306" t="s">
        <v>2638</v>
      </c>
      <c r="B56" s="305" t="s">
        <v>2639</v>
      </c>
      <c r="C56" s="307">
        <v>138</v>
      </c>
      <c r="D56" s="307"/>
      <c r="E56" s="311">
        <f>IF(C56&lt;&gt;0,D56/C56-1,"")</f>
        <v>-1</v>
      </c>
      <c r="F56" s="304" t="str">
        <f t="shared" si="0"/>
        <v>是</v>
      </c>
      <c r="G56" s="288" t="str">
        <f t="shared" si="1"/>
        <v>项</v>
      </c>
    </row>
    <row r="57" ht="27" customHeight="1" spans="1:7">
      <c r="A57" s="306" t="s">
        <v>2640</v>
      </c>
      <c r="B57" s="305" t="s">
        <v>2641</v>
      </c>
      <c r="C57" s="307"/>
      <c r="D57" s="307"/>
      <c r="E57" s="311" t="str">
        <f>IF(C57&lt;&gt;0,D57/C57-1,"")</f>
        <v/>
      </c>
      <c r="F57" s="304" t="str">
        <f t="shared" si="0"/>
        <v>否</v>
      </c>
      <c r="G57" s="288" t="str">
        <f t="shared" si="1"/>
        <v>款</v>
      </c>
    </row>
    <row r="58" ht="16" hidden="1" customHeight="1" spans="1:7">
      <c r="A58" s="306" t="s">
        <v>2642</v>
      </c>
      <c r="B58" s="305" t="s">
        <v>2617</v>
      </c>
      <c r="C58" s="307"/>
      <c r="D58" s="307"/>
      <c r="E58" s="308" t="str">
        <f t="shared" si="2"/>
        <v/>
      </c>
      <c r="F58" s="304" t="str">
        <f t="shared" si="0"/>
        <v>否</v>
      </c>
      <c r="G58" s="288" t="str">
        <f t="shared" si="1"/>
        <v>项</v>
      </c>
    </row>
    <row r="59" ht="25" hidden="1" customHeight="1" spans="1:7">
      <c r="A59" s="306" t="s">
        <v>2643</v>
      </c>
      <c r="B59" s="305" t="s">
        <v>2619</v>
      </c>
      <c r="C59" s="307"/>
      <c r="D59" s="307"/>
      <c r="E59" s="308" t="str">
        <f t="shared" si="2"/>
        <v/>
      </c>
      <c r="F59" s="304" t="str">
        <f t="shared" si="0"/>
        <v>否</v>
      </c>
      <c r="G59" s="288" t="str">
        <f t="shared" si="1"/>
        <v>项</v>
      </c>
    </row>
    <row r="60" ht="24" hidden="1" customHeight="1" spans="1:7">
      <c r="A60" s="306" t="s">
        <v>2644</v>
      </c>
      <c r="B60" s="305" t="s">
        <v>2645</v>
      </c>
      <c r="C60" s="307"/>
      <c r="D60" s="307"/>
      <c r="E60" s="308" t="str">
        <f t="shared" si="2"/>
        <v/>
      </c>
      <c r="F60" s="304" t="str">
        <f t="shared" si="0"/>
        <v>否</v>
      </c>
      <c r="G60" s="288" t="str">
        <f t="shared" si="1"/>
        <v>项</v>
      </c>
    </row>
    <row r="61" ht="34" customHeight="1" spans="1:7">
      <c r="A61" s="306" t="s">
        <v>2646</v>
      </c>
      <c r="B61" s="305" t="s">
        <v>2647</v>
      </c>
      <c r="C61" s="307">
        <v>87</v>
      </c>
      <c r="D61" s="307">
        <v>214</v>
      </c>
      <c r="E61" s="311">
        <f t="shared" ref="E61:E72" si="4">IF(C61&lt;&gt;0,D61/C61-1,"")</f>
        <v>1.46</v>
      </c>
      <c r="F61" s="304" t="str">
        <f t="shared" si="0"/>
        <v>是</v>
      </c>
      <c r="G61" s="288" t="str">
        <f t="shared" si="1"/>
        <v>款</v>
      </c>
    </row>
    <row r="62" ht="38" customHeight="1" spans="1:7">
      <c r="A62" s="306" t="s">
        <v>2648</v>
      </c>
      <c r="B62" s="305" t="s">
        <v>2649</v>
      </c>
      <c r="C62" s="307">
        <f>SUBTOTAL(9,C63:C67)</f>
        <v>9281</v>
      </c>
      <c r="D62" s="307">
        <f>SUBTOTAL(9,D63:D67)</f>
        <v>9646</v>
      </c>
      <c r="E62" s="311">
        <f t="shared" si="4"/>
        <v>0.039</v>
      </c>
      <c r="F62" s="304" t="str">
        <f t="shared" si="0"/>
        <v>是</v>
      </c>
      <c r="G62" s="288" t="str">
        <f t="shared" si="1"/>
        <v>款</v>
      </c>
    </row>
    <row r="63" ht="20" customHeight="1" spans="1:7">
      <c r="A63" s="306" t="s">
        <v>2650</v>
      </c>
      <c r="B63" s="305" t="s">
        <v>2651</v>
      </c>
      <c r="C63" s="307"/>
      <c r="D63" s="307"/>
      <c r="E63" s="311" t="str">
        <f t="shared" si="4"/>
        <v/>
      </c>
      <c r="F63" s="304" t="str">
        <f t="shared" si="0"/>
        <v>否</v>
      </c>
      <c r="G63" s="288" t="str">
        <f t="shared" si="1"/>
        <v>项</v>
      </c>
    </row>
    <row r="64" ht="23" customHeight="1" spans="1:7">
      <c r="A64" s="306" t="s">
        <v>2652</v>
      </c>
      <c r="B64" s="305" t="s">
        <v>2653</v>
      </c>
      <c r="C64" s="307"/>
      <c r="D64" s="307"/>
      <c r="E64" s="311" t="str">
        <f t="shared" si="4"/>
        <v/>
      </c>
      <c r="F64" s="304" t="str">
        <f t="shared" si="0"/>
        <v>否</v>
      </c>
      <c r="G64" s="288" t="str">
        <f t="shared" si="1"/>
        <v>项</v>
      </c>
    </row>
    <row r="65" ht="30" customHeight="1" spans="1:7">
      <c r="A65" s="306" t="s">
        <v>2654</v>
      </c>
      <c r="B65" s="305" t="s">
        <v>2655</v>
      </c>
      <c r="C65" s="307"/>
      <c r="D65" s="307"/>
      <c r="E65" s="311" t="str">
        <f t="shared" si="4"/>
        <v/>
      </c>
      <c r="F65" s="304" t="str">
        <f t="shared" si="0"/>
        <v>否</v>
      </c>
      <c r="G65" s="288" t="str">
        <f t="shared" si="1"/>
        <v>项</v>
      </c>
    </row>
    <row r="66" ht="26" customHeight="1" spans="1:7">
      <c r="A66" s="306" t="s">
        <v>2656</v>
      </c>
      <c r="B66" s="305" t="s">
        <v>2657</v>
      </c>
      <c r="C66" s="307"/>
      <c r="D66" s="307"/>
      <c r="E66" s="311" t="str">
        <f t="shared" si="4"/>
        <v/>
      </c>
      <c r="F66" s="304" t="str">
        <f t="shared" si="0"/>
        <v>否</v>
      </c>
      <c r="G66" s="288" t="str">
        <f t="shared" si="1"/>
        <v>项</v>
      </c>
    </row>
    <row r="67" ht="33" customHeight="1" spans="1:7">
      <c r="A67" s="306" t="s">
        <v>2658</v>
      </c>
      <c r="B67" s="305" t="s">
        <v>2659</v>
      </c>
      <c r="C67" s="307">
        <v>9281</v>
      </c>
      <c r="D67" s="307">
        <v>9646</v>
      </c>
      <c r="E67" s="311">
        <f t="shared" si="4"/>
        <v>0.039</v>
      </c>
      <c r="F67" s="304" t="str">
        <f t="shared" si="0"/>
        <v>是</v>
      </c>
      <c r="G67" s="288" t="str">
        <f t="shared" si="1"/>
        <v>项</v>
      </c>
    </row>
    <row r="68" ht="38" customHeight="1" spans="1:7">
      <c r="A68" s="306" t="s">
        <v>2660</v>
      </c>
      <c r="B68" s="305" t="s">
        <v>2661</v>
      </c>
      <c r="C68" s="307">
        <f>SUBTOTAL(9,C69:C71)</f>
        <v>1600</v>
      </c>
      <c r="D68" s="307">
        <f>SUBTOTAL(9,D69:D71)</f>
        <v>3000</v>
      </c>
      <c r="E68" s="311">
        <f t="shared" si="4"/>
        <v>0.875</v>
      </c>
      <c r="F68" s="304" t="str">
        <f t="shared" ref="F68:F131" si="5">IF(LEN(A68)=3,"是",IF(B68&lt;&gt;"",IF(SUM(C68:D68)&lt;&gt;0,"是","否"),"是"))</f>
        <v>是</v>
      </c>
      <c r="G68" s="288" t="str">
        <f t="shared" ref="G68:G131" si="6">IF(LEN(A68)=3,"类",IF(LEN(A68)=5,"款","项"))</f>
        <v>款</v>
      </c>
    </row>
    <row r="69" ht="33" customHeight="1" spans="1:7">
      <c r="A69" s="306" t="s">
        <v>2662</v>
      </c>
      <c r="B69" s="305" t="s">
        <v>2663</v>
      </c>
      <c r="C69" s="307">
        <v>1600</v>
      </c>
      <c r="D69" s="307">
        <v>3000</v>
      </c>
      <c r="E69" s="311">
        <f t="shared" si="4"/>
        <v>0.875</v>
      </c>
      <c r="F69" s="304" t="str">
        <f t="shared" si="5"/>
        <v>是</v>
      </c>
      <c r="G69" s="288" t="str">
        <f t="shared" si="6"/>
        <v>项</v>
      </c>
    </row>
    <row r="70" ht="29" customHeight="1" spans="1:7">
      <c r="A70" s="306" t="s">
        <v>2664</v>
      </c>
      <c r="B70" s="305" t="s">
        <v>2665</v>
      </c>
      <c r="C70" s="307"/>
      <c r="D70" s="307"/>
      <c r="E70" s="311" t="str">
        <f t="shared" si="4"/>
        <v/>
      </c>
      <c r="F70" s="304" t="str">
        <f t="shared" si="5"/>
        <v>否</v>
      </c>
      <c r="G70" s="288" t="str">
        <f t="shared" si="6"/>
        <v>项</v>
      </c>
    </row>
    <row r="71" ht="30" customHeight="1" spans="1:7">
      <c r="A71" s="306" t="s">
        <v>2666</v>
      </c>
      <c r="B71" s="305" t="s">
        <v>2667</v>
      </c>
      <c r="C71" s="307"/>
      <c r="D71" s="307"/>
      <c r="E71" s="311" t="str">
        <f t="shared" si="4"/>
        <v/>
      </c>
      <c r="F71" s="304" t="str">
        <f t="shared" si="5"/>
        <v>否</v>
      </c>
      <c r="G71" s="288" t="str">
        <f t="shared" si="6"/>
        <v>项</v>
      </c>
    </row>
    <row r="72" ht="38" customHeight="1" spans="1:7">
      <c r="A72" s="306" t="s">
        <v>2668</v>
      </c>
      <c r="B72" s="305" t="s">
        <v>2669</v>
      </c>
      <c r="C72" s="307"/>
      <c r="D72" s="307"/>
      <c r="E72" s="311" t="str">
        <f t="shared" si="4"/>
        <v/>
      </c>
      <c r="F72" s="304" t="str">
        <f t="shared" si="5"/>
        <v>否</v>
      </c>
      <c r="G72" s="288" t="str">
        <f t="shared" si="6"/>
        <v>款</v>
      </c>
    </row>
    <row r="73" ht="38" hidden="1" customHeight="1" spans="1:7">
      <c r="A73" s="306" t="s">
        <v>2670</v>
      </c>
      <c r="B73" s="305" t="s">
        <v>2617</v>
      </c>
      <c r="C73" s="307">
        <v>0</v>
      </c>
      <c r="D73" s="307">
        <v>5500</v>
      </c>
      <c r="E73" s="308" t="str">
        <f t="shared" ref="E68:E131" si="7">IF(C73&gt;0,D73/C73-1,IF(C73&lt;0,-(D73/C73-1),""))</f>
        <v/>
      </c>
      <c r="F73" s="304" t="str">
        <f t="shared" si="5"/>
        <v>是</v>
      </c>
      <c r="G73" s="288" t="str">
        <f t="shared" si="6"/>
        <v>项</v>
      </c>
    </row>
    <row r="74" ht="38" hidden="1" customHeight="1" spans="1:7">
      <c r="A74" s="306" t="s">
        <v>2671</v>
      </c>
      <c r="B74" s="305" t="s">
        <v>2619</v>
      </c>
      <c r="C74" s="307">
        <v>400</v>
      </c>
      <c r="D74" s="307">
        <v>5000</v>
      </c>
      <c r="E74" s="308">
        <f t="shared" si="7"/>
        <v>11.5</v>
      </c>
      <c r="F74" s="304" t="str">
        <f t="shared" si="5"/>
        <v>是</v>
      </c>
      <c r="G74" s="288" t="str">
        <f t="shared" si="6"/>
        <v>项</v>
      </c>
    </row>
    <row r="75" ht="38" hidden="1" customHeight="1" spans="1:7">
      <c r="A75" s="306" t="s">
        <v>2672</v>
      </c>
      <c r="B75" s="305" t="s">
        <v>2673</v>
      </c>
      <c r="C75" s="307">
        <v>0</v>
      </c>
      <c r="D75" s="307">
        <v>688</v>
      </c>
      <c r="E75" s="308" t="str">
        <f t="shared" si="7"/>
        <v/>
      </c>
      <c r="F75" s="304" t="str">
        <f t="shared" si="5"/>
        <v>是</v>
      </c>
      <c r="G75" s="288" t="str">
        <f t="shared" si="6"/>
        <v>项</v>
      </c>
    </row>
    <row r="76" ht="38" customHeight="1" spans="1:7">
      <c r="A76" s="306" t="s">
        <v>2674</v>
      </c>
      <c r="B76" s="305" t="s">
        <v>2675</v>
      </c>
      <c r="C76" s="307">
        <f>SUBTOTAL(9,C77:C79)</f>
        <v>15000</v>
      </c>
      <c r="D76" s="307">
        <f>SUBTOTAL(9,D77:D79)</f>
        <v>0</v>
      </c>
      <c r="E76" s="311">
        <f>IF(C76&lt;&gt;0,D76/C76-1,"")</f>
        <v>-1</v>
      </c>
      <c r="F76" s="304" t="str">
        <f t="shared" si="5"/>
        <v>是</v>
      </c>
      <c r="G76" s="288" t="str">
        <f t="shared" si="6"/>
        <v>款</v>
      </c>
    </row>
    <row r="77" ht="29" customHeight="1" spans="1:7">
      <c r="A77" s="306" t="s">
        <v>2676</v>
      </c>
      <c r="B77" s="305" t="s">
        <v>2617</v>
      </c>
      <c r="C77" s="307"/>
      <c r="D77" s="307"/>
      <c r="E77" s="311" t="str">
        <f>IF(C77&lt;&gt;0,D77/C77-1,"")</f>
        <v/>
      </c>
      <c r="F77" s="304" t="str">
        <f t="shared" si="5"/>
        <v>否</v>
      </c>
      <c r="G77" s="288" t="str">
        <f t="shared" si="6"/>
        <v>项</v>
      </c>
    </row>
    <row r="78" ht="27" customHeight="1" spans="1:7">
      <c r="A78" s="306" t="s">
        <v>2677</v>
      </c>
      <c r="B78" s="305" t="s">
        <v>2619</v>
      </c>
      <c r="C78" s="307"/>
      <c r="D78" s="307"/>
      <c r="E78" s="311" t="str">
        <f>IF(C78&lt;&gt;0,D78/C78-1,"")</f>
        <v/>
      </c>
      <c r="F78" s="304" t="str">
        <f t="shared" si="5"/>
        <v>否</v>
      </c>
      <c r="G78" s="288" t="str">
        <f t="shared" si="6"/>
        <v>项</v>
      </c>
    </row>
    <row r="79" s="281" customFormat="1" ht="33" customHeight="1" spans="1:7">
      <c r="A79" s="306" t="s">
        <v>2678</v>
      </c>
      <c r="B79" s="305" t="s">
        <v>2679</v>
      </c>
      <c r="C79" s="307">
        <v>15000</v>
      </c>
      <c r="D79" s="307"/>
      <c r="E79" s="311">
        <f>IF(C79&lt;&gt;0,D79/C79-1,"")</f>
        <v>-1</v>
      </c>
      <c r="F79" s="304" t="str">
        <f t="shared" si="5"/>
        <v>是</v>
      </c>
      <c r="G79" s="288" t="str">
        <f t="shared" si="6"/>
        <v>项</v>
      </c>
    </row>
    <row r="80" s="281" customFormat="1" ht="38" customHeight="1" spans="1:7">
      <c r="A80" s="306" t="s">
        <v>2680</v>
      </c>
      <c r="B80" s="305" t="s">
        <v>2681</v>
      </c>
      <c r="C80" s="307"/>
      <c r="D80" s="307"/>
      <c r="E80" s="311" t="str">
        <f>IF(C80&lt;&gt;0,D80/C80-1,"")</f>
        <v/>
      </c>
      <c r="F80" s="304" t="str">
        <f t="shared" si="5"/>
        <v>否</v>
      </c>
      <c r="G80" s="288" t="str">
        <f t="shared" si="6"/>
        <v>款</v>
      </c>
    </row>
    <row r="81" s="281" customFormat="1" ht="38" hidden="1" customHeight="1" spans="1:7">
      <c r="A81" s="306" t="s">
        <v>2682</v>
      </c>
      <c r="B81" s="305" t="s">
        <v>2651</v>
      </c>
      <c r="C81" s="307">
        <v>8000</v>
      </c>
      <c r="D81" s="307">
        <v>90000</v>
      </c>
      <c r="E81" s="308">
        <f t="shared" si="7"/>
        <v>10.25</v>
      </c>
      <c r="F81" s="304" t="str">
        <f t="shared" si="5"/>
        <v>是</v>
      </c>
      <c r="G81" s="288" t="str">
        <f t="shared" si="6"/>
        <v>项</v>
      </c>
    </row>
    <row r="82" s="281" customFormat="1" ht="38" hidden="1" customHeight="1" spans="1:7">
      <c r="A82" s="306" t="s">
        <v>2683</v>
      </c>
      <c r="B82" s="305" t="s">
        <v>2653</v>
      </c>
      <c r="C82" s="307">
        <v>50</v>
      </c>
      <c r="D82" s="307">
        <v>1</v>
      </c>
      <c r="E82" s="308">
        <f t="shared" si="7"/>
        <v>-0.98</v>
      </c>
      <c r="F82" s="304" t="str">
        <f t="shared" si="5"/>
        <v>是</v>
      </c>
      <c r="G82" s="288" t="str">
        <f t="shared" si="6"/>
        <v>项</v>
      </c>
    </row>
    <row r="83" s="281" customFormat="1" ht="38" hidden="1" customHeight="1" spans="1:7">
      <c r="A83" s="306" t="s">
        <v>2684</v>
      </c>
      <c r="B83" s="305" t="s">
        <v>2655</v>
      </c>
      <c r="C83" s="307">
        <v>0</v>
      </c>
      <c r="D83" s="307">
        <v>0</v>
      </c>
      <c r="E83" s="308" t="str">
        <f t="shared" si="7"/>
        <v/>
      </c>
      <c r="F83" s="304" t="str">
        <f t="shared" si="5"/>
        <v>否</v>
      </c>
      <c r="G83" s="288" t="str">
        <f t="shared" si="6"/>
        <v>项</v>
      </c>
    </row>
    <row r="84" s="281" customFormat="1" ht="38" hidden="1" customHeight="1" spans="1:7">
      <c r="A84" s="306" t="s">
        <v>2685</v>
      </c>
      <c r="B84" s="305" t="s">
        <v>2657</v>
      </c>
      <c r="C84" s="307">
        <v>0</v>
      </c>
      <c r="D84" s="307">
        <v>0</v>
      </c>
      <c r="E84" s="308" t="str">
        <f t="shared" si="7"/>
        <v/>
      </c>
      <c r="F84" s="304" t="str">
        <f t="shared" si="5"/>
        <v>否</v>
      </c>
      <c r="G84" s="288" t="str">
        <f t="shared" si="6"/>
        <v>项</v>
      </c>
    </row>
    <row r="85" s="281" customFormat="1" ht="38" hidden="1" customHeight="1" spans="1:7">
      <c r="A85" s="306" t="s">
        <v>2686</v>
      </c>
      <c r="B85" s="305" t="s">
        <v>2687</v>
      </c>
      <c r="C85" s="307">
        <v>14000</v>
      </c>
      <c r="D85" s="307">
        <v>6307</v>
      </c>
      <c r="E85" s="308">
        <f t="shared" si="7"/>
        <v>-0.55</v>
      </c>
      <c r="F85" s="304" t="str">
        <f t="shared" si="5"/>
        <v>是</v>
      </c>
      <c r="G85" s="288" t="str">
        <f t="shared" si="6"/>
        <v>项</v>
      </c>
    </row>
    <row r="86" s="281" customFormat="1" ht="38" customHeight="1" spans="1:7">
      <c r="A86" s="306" t="s">
        <v>2688</v>
      </c>
      <c r="B86" s="305" t="s">
        <v>2689</v>
      </c>
      <c r="C86" s="307"/>
      <c r="D86" s="307"/>
      <c r="E86" s="311" t="str">
        <f>IF(C86&lt;&gt;0,D86/C86-1,"")</f>
        <v/>
      </c>
      <c r="F86" s="304" t="str">
        <f t="shared" si="5"/>
        <v>否</v>
      </c>
      <c r="G86" s="288" t="str">
        <f t="shared" si="6"/>
        <v>款</v>
      </c>
    </row>
    <row r="87" s="281" customFormat="1" ht="36" customHeight="1" spans="1:7">
      <c r="A87" s="306" t="s">
        <v>2690</v>
      </c>
      <c r="B87" s="305" t="s">
        <v>2663</v>
      </c>
      <c r="C87" s="307">
        <v>0</v>
      </c>
      <c r="D87" s="307"/>
      <c r="E87" s="311" t="str">
        <f>IF(C87&lt;&gt;0,D87/C87-1,"")</f>
        <v/>
      </c>
      <c r="F87" s="304" t="str">
        <f t="shared" si="5"/>
        <v>否</v>
      </c>
      <c r="G87" s="288" t="str">
        <f t="shared" si="6"/>
        <v>项</v>
      </c>
    </row>
    <row r="88" s="281" customFormat="1" ht="33" customHeight="1" spans="1:7">
      <c r="A88" s="306" t="s">
        <v>2691</v>
      </c>
      <c r="B88" s="305" t="s">
        <v>2692</v>
      </c>
      <c r="C88" s="307">
        <v>0</v>
      </c>
      <c r="D88" s="307"/>
      <c r="E88" s="311" t="str">
        <f>IF(C88&lt;&gt;0,D88/C88-1,"")</f>
        <v/>
      </c>
      <c r="F88" s="304" t="str">
        <f t="shared" si="5"/>
        <v>否</v>
      </c>
      <c r="G88" s="288" t="str">
        <f t="shared" si="6"/>
        <v>项</v>
      </c>
    </row>
    <row r="89" s="281" customFormat="1" ht="34" customHeight="1" spans="1:7">
      <c r="A89" s="306" t="s">
        <v>2693</v>
      </c>
      <c r="B89" s="305" t="s">
        <v>2694</v>
      </c>
      <c r="C89" s="307"/>
      <c r="D89" s="307"/>
      <c r="E89" s="311" t="str">
        <f>IF(C89&lt;&gt;0,D89/C89-1,"")</f>
        <v/>
      </c>
      <c r="F89" s="304" t="str">
        <f t="shared" si="5"/>
        <v>否</v>
      </c>
      <c r="G89" s="288" t="str">
        <f t="shared" si="6"/>
        <v>款</v>
      </c>
    </row>
    <row r="90" s="281" customFormat="1" ht="38" hidden="1" customHeight="1" spans="1:7">
      <c r="A90" s="306" t="s">
        <v>2695</v>
      </c>
      <c r="B90" s="305" t="s">
        <v>2617</v>
      </c>
      <c r="C90" s="307">
        <v>0</v>
      </c>
      <c r="D90" s="307">
        <v>1500</v>
      </c>
      <c r="E90" s="308" t="str">
        <f t="shared" si="7"/>
        <v/>
      </c>
      <c r="F90" s="304" t="str">
        <f t="shared" si="5"/>
        <v>是</v>
      </c>
      <c r="G90" s="288" t="str">
        <f t="shared" si="6"/>
        <v>项</v>
      </c>
    </row>
    <row r="91" s="281" customFormat="1" ht="38" hidden="1" customHeight="1" spans="1:7">
      <c r="A91" s="306" t="s">
        <v>2696</v>
      </c>
      <c r="B91" s="305" t="s">
        <v>2619</v>
      </c>
      <c r="C91" s="307">
        <v>0</v>
      </c>
      <c r="D91" s="307">
        <v>0</v>
      </c>
      <c r="E91" s="308" t="str">
        <f t="shared" si="7"/>
        <v/>
      </c>
      <c r="F91" s="304" t="str">
        <f t="shared" si="5"/>
        <v>否</v>
      </c>
      <c r="G91" s="288" t="str">
        <f t="shared" si="6"/>
        <v>项</v>
      </c>
    </row>
    <row r="92" s="281" customFormat="1" ht="38" hidden="1" customHeight="1" spans="1:7">
      <c r="A92" s="306" t="s">
        <v>2697</v>
      </c>
      <c r="B92" s="305" t="s">
        <v>2621</v>
      </c>
      <c r="C92" s="307">
        <v>0</v>
      </c>
      <c r="D92" s="307">
        <v>12000</v>
      </c>
      <c r="E92" s="308" t="str">
        <f t="shared" si="7"/>
        <v/>
      </c>
      <c r="F92" s="304" t="str">
        <f t="shared" si="5"/>
        <v>是</v>
      </c>
      <c r="G92" s="288" t="str">
        <f t="shared" si="6"/>
        <v>项</v>
      </c>
    </row>
    <row r="93" s="281" customFormat="1" ht="38" hidden="1" customHeight="1" spans="1:7">
      <c r="A93" s="306" t="s">
        <v>2698</v>
      </c>
      <c r="B93" s="305" t="s">
        <v>2623</v>
      </c>
      <c r="C93" s="307">
        <v>0</v>
      </c>
      <c r="D93" s="307">
        <v>0</v>
      </c>
      <c r="E93" s="308" t="str">
        <f t="shared" si="7"/>
        <v/>
      </c>
      <c r="F93" s="304" t="str">
        <f t="shared" si="5"/>
        <v>否</v>
      </c>
      <c r="G93" s="288" t="str">
        <f t="shared" si="6"/>
        <v>项</v>
      </c>
    </row>
    <row r="94" ht="38" hidden="1" customHeight="1" spans="1:7">
      <c r="A94" s="306" t="s">
        <v>2699</v>
      </c>
      <c r="B94" s="305" t="s">
        <v>2629</v>
      </c>
      <c r="C94" s="307">
        <v>0</v>
      </c>
      <c r="D94" s="307">
        <v>0</v>
      </c>
      <c r="E94" s="308" t="str">
        <f t="shared" si="7"/>
        <v/>
      </c>
      <c r="F94" s="304" t="str">
        <f t="shared" si="5"/>
        <v>否</v>
      </c>
      <c r="G94" s="288" t="str">
        <f t="shared" si="6"/>
        <v>项</v>
      </c>
    </row>
    <row r="95" ht="38" hidden="1" customHeight="1" spans="1:7">
      <c r="A95" s="306" t="s">
        <v>2700</v>
      </c>
      <c r="B95" s="305" t="s">
        <v>2633</v>
      </c>
      <c r="C95" s="307">
        <v>0</v>
      </c>
      <c r="D95" s="307">
        <v>0</v>
      </c>
      <c r="E95" s="308" t="str">
        <f t="shared" si="7"/>
        <v/>
      </c>
      <c r="F95" s="304" t="str">
        <f t="shared" si="5"/>
        <v>否</v>
      </c>
      <c r="G95" s="288" t="str">
        <f t="shared" si="6"/>
        <v>项</v>
      </c>
    </row>
    <row r="96" ht="38" hidden="1" customHeight="1" spans="1:7">
      <c r="A96" s="306" t="s">
        <v>2701</v>
      </c>
      <c r="B96" s="305" t="s">
        <v>2635</v>
      </c>
      <c r="C96" s="307">
        <v>0</v>
      </c>
      <c r="D96" s="307">
        <v>0</v>
      </c>
      <c r="E96" s="308" t="str">
        <f t="shared" si="7"/>
        <v/>
      </c>
      <c r="F96" s="304" t="str">
        <f t="shared" si="5"/>
        <v>否</v>
      </c>
      <c r="G96" s="288" t="str">
        <f t="shared" si="6"/>
        <v>项</v>
      </c>
    </row>
    <row r="97" s="281" customFormat="1" ht="38" hidden="1" customHeight="1" spans="1:7">
      <c r="A97" s="306" t="s">
        <v>2702</v>
      </c>
      <c r="B97" s="305" t="s">
        <v>2703</v>
      </c>
      <c r="C97" s="307">
        <v>0</v>
      </c>
      <c r="D97" s="307">
        <v>6000</v>
      </c>
      <c r="E97" s="308" t="str">
        <f t="shared" si="7"/>
        <v/>
      </c>
      <c r="F97" s="304" t="str">
        <f t="shared" si="5"/>
        <v>是</v>
      </c>
      <c r="G97" s="288" t="str">
        <f t="shared" si="6"/>
        <v>项</v>
      </c>
    </row>
    <row r="98" s="281" customFormat="1" ht="38" customHeight="1" spans="1:7">
      <c r="A98" s="300" t="s">
        <v>91</v>
      </c>
      <c r="B98" s="301" t="s">
        <v>2704</v>
      </c>
      <c r="C98" s="310">
        <f>SUBTOTAL(9,C99:C114)</f>
        <v>198</v>
      </c>
      <c r="D98" s="310">
        <f>SUBTOTAL(9,D99:D114)</f>
        <v>569</v>
      </c>
      <c r="E98" s="311">
        <f>IF(C98&lt;&gt;0,D98/C98-1,"")</f>
        <v>1.874</v>
      </c>
      <c r="F98" s="304" t="str">
        <f t="shared" si="5"/>
        <v>是</v>
      </c>
      <c r="G98" s="288" t="str">
        <f t="shared" si="6"/>
        <v>类</v>
      </c>
    </row>
    <row r="99" ht="27" customHeight="1" spans="1:7">
      <c r="A99" s="306" t="s">
        <v>2705</v>
      </c>
      <c r="B99" s="305" t="s">
        <v>2706</v>
      </c>
      <c r="C99" s="307">
        <f>SUBTOTAL(9,C102:C103)</f>
        <v>198</v>
      </c>
      <c r="D99" s="307">
        <f>SUBTOTAL(9,D102:D103)</f>
        <v>569</v>
      </c>
      <c r="E99" s="311">
        <f>IF(C99&lt;&gt;0,D99/C99-1,"")</f>
        <v>1.874</v>
      </c>
      <c r="F99" s="304" t="str">
        <f t="shared" si="5"/>
        <v>是</v>
      </c>
      <c r="G99" s="288" t="str">
        <f t="shared" si="6"/>
        <v>款</v>
      </c>
    </row>
    <row r="100" s="281" customFormat="1" ht="38" hidden="1" customHeight="1" spans="1:7">
      <c r="A100" s="306" t="s">
        <v>2707</v>
      </c>
      <c r="B100" s="305" t="s">
        <v>2587</v>
      </c>
      <c r="C100" s="307">
        <v>45129</v>
      </c>
      <c r="D100" s="307">
        <v>55069</v>
      </c>
      <c r="E100" s="308">
        <f t="shared" si="7"/>
        <v>0.22</v>
      </c>
      <c r="F100" s="304" t="str">
        <f t="shared" si="5"/>
        <v>是</v>
      </c>
      <c r="G100" s="288" t="str">
        <f t="shared" si="6"/>
        <v>项</v>
      </c>
    </row>
    <row r="101" s="281" customFormat="1" ht="38" hidden="1" customHeight="1" spans="1:7">
      <c r="A101" s="306" t="s">
        <v>2708</v>
      </c>
      <c r="B101" s="305" t="s">
        <v>2709</v>
      </c>
      <c r="C101" s="307">
        <v>771</v>
      </c>
      <c r="D101" s="307">
        <v>0</v>
      </c>
      <c r="E101" s="308">
        <f t="shared" si="7"/>
        <v>-1</v>
      </c>
      <c r="F101" s="304" t="str">
        <f t="shared" si="5"/>
        <v>是</v>
      </c>
      <c r="G101" s="288" t="str">
        <f t="shared" si="6"/>
        <v>项</v>
      </c>
    </row>
    <row r="102" s="281" customFormat="1" ht="30" customHeight="1" spans="1:7">
      <c r="A102" s="306" t="s">
        <v>2710</v>
      </c>
      <c r="B102" s="305" t="s">
        <v>2711</v>
      </c>
      <c r="C102" s="307">
        <v>0</v>
      </c>
      <c r="D102" s="307">
        <v>0</v>
      </c>
      <c r="E102" s="311" t="str">
        <f t="shared" ref="E102:E109" si="8">IF(C102&lt;&gt;0,D102/C102-1,"")</f>
        <v/>
      </c>
      <c r="F102" s="304" t="str">
        <f t="shared" si="5"/>
        <v>否</v>
      </c>
      <c r="G102" s="288" t="str">
        <f t="shared" si="6"/>
        <v>项</v>
      </c>
    </row>
    <row r="103" s="281" customFormat="1" ht="25" customHeight="1" spans="1:7">
      <c r="A103" s="306" t="s">
        <v>2712</v>
      </c>
      <c r="B103" s="305" t="s">
        <v>2713</v>
      </c>
      <c r="C103" s="307">
        <v>198</v>
      </c>
      <c r="D103" s="307">
        <v>569</v>
      </c>
      <c r="E103" s="311">
        <f t="shared" si="8"/>
        <v>1.874</v>
      </c>
      <c r="F103" s="304" t="str">
        <f t="shared" si="5"/>
        <v>是</v>
      </c>
      <c r="G103" s="288" t="str">
        <f t="shared" si="6"/>
        <v>项</v>
      </c>
    </row>
    <row r="104" s="281" customFormat="1" ht="31" customHeight="1" spans="1:7">
      <c r="A104" s="306" t="s">
        <v>2714</v>
      </c>
      <c r="B104" s="305" t="s">
        <v>2715</v>
      </c>
      <c r="C104" s="307">
        <f>SUM(C105:C108)</f>
        <v>0</v>
      </c>
      <c r="D104" s="307">
        <f>SUM(D105:D108)</f>
        <v>0</v>
      </c>
      <c r="E104" s="311" t="str">
        <f t="shared" si="8"/>
        <v/>
      </c>
      <c r="F104" s="304" t="str">
        <f t="shared" si="5"/>
        <v>否</v>
      </c>
      <c r="G104" s="288" t="str">
        <f t="shared" si="6"/>
        <v>款</v>
      </c>
    </row>
    <row r="105" ht="28" customHeight="1" spans="1:7">
      <c r="A105" s="306" t="s">
        <v>2716</v>
      </c>
      <c r="B105" s="305" t="s">
        <v>2587</v>
      </c>
      <c r="C105" s="307">
        <v>0</v>
      </c>
      <c r="D105" s="307">
        <v>0</v>
      </c>
      <c r="E105" s="311" t="str">
        <f t="shared" si="8"/>
        <v/>
      </c>
      <c r="F105" s="304" t="str">
        <f t="shared" si="5"/>
        <v>否</v>
      </c>
      <c r="G105" s="288" t="str">
        <f t="shared" si="6"/>
        <v>项</v>
      </c>
    </row>
    <row r="106" s="281" customFormat="1" ht="24" customHeight="1" spans="1:7">
      <c r="A106" s="306" t="s">
        <v>2717</v>
      </c>
      <c r="B106" s="305" t="s">
        <v>2709</v>
      </c>
      <c r="C106" s="307">
        <v>0</v>
      </c>
      <c r="D106" s="307">
        <v>0</v>
      </c>
      <c r="E106" s="311" t="str">
        <f t="shared" si="8"/>
        <v/>
      </c>
      <c r="F106" s="304" t="str">
        <f t="shared" si="5"/>
        <v>否</v>
      </c>
      <c r="G106" s="288" t="str">
        <f t="shared" si="6"/>
        <v>项</v>
      </c>
    </row>
    <row r="107" s="281" customFormat="1" ht="24" customHeight="1" spans="1:7">
      <c r="A107" s="306" t="s">
        <v>2718</v>
      </c>
      <c r="B107" s="305" t="s">
        <v>2719</v>
      </c>
      <c r="C107" s="307">
        <v>0</v>
      </c>
      <c r="D107" s="307">
        <v>0</v>
      </c>
      <c r="E107" s="311" t="str">
        <f t="shared" si="8"/>
        <v/>
      </c>
      <c r="F107" s="304" t="str">
        <f t="shared" si="5"/>
        <v>否</v>
      </c>
      <c r="G107" s="288" t="str">
        <f t="shared" si="6"/>
        <v>项</v>
      </c>
    </row>
    <row r="108" s="281" customFormat="1" ht="21" customHeight="1" spans="1:7">
      <c r="A108" s="306" t="s">
        <v>2720</v>
      </c>
      <c r="B108" s="305" t="s">
        <v>2721</v>
      </c>
      <c r="C108" s="307">
        <v>0</v>
      </c>
      <c r="D108" s="307">
        <v>0</v>
      </c>
      <c r="E108" s="311" t="str">
        <f t="shared" si="8"/>
        <v/>
      </c>
      <c r="F108" s="304" t="str">
        <f t="shared" si="5"/>
        <v>否</v>
      </c>
      <c r="G108" s="288" t="str">
        <f t="shared" si="6"/>
        <v>项</v>
      </c>
    </row>
    <row r="109" ht="29" customHeight="1" spans="1:7">
      <c r="A109" s="306" t="s">
        <v>2722</v>
      </c>
      <c r="B109" s="305" t="s">
        <v>2723</v>
      </c>
      <c r="C109" s="307"/>
      <c r="D109" s="307"/>
      <c r="E109" s="311" t="str">
        <f t="shared" si="8"/>
        <v/>
      </c>
      <c r="F109" s="304" t="str">
        <f t="shared" si="5"/>
        <v>否</v>
      </c>
      <c r="G109" s="288" t="str">
        <f t="shared" si="6"/>
        <v>款</v>
      </c>
    </row>
    <row r="110" s="281" customFormat="1" ht="38" hidden="1" customHeight="1" spans="1:7">
      <c r="A110" s="306" t="s">
        <v>2724</v>
      </c>
      <c r="B110" s="305" t="s">
        <v>2725</v>
      </c>
      <c r="C110" s="307">
        <v>0</v>
      </c>
      <c r="D110" s="307">
        <v>0</v>
      </c>
      <c r="E110" s="308" t="str">
        <f t="shared" si="7"/>
        <v/>
      </c>
      <c r="F110" s="304" t="str">
        <f t="shared" si="5"/>
        <v>否</v>
      </c>
      <c r="G110" s="288" t="str">
        <f t="shared" si="6"/>
        <v>项</v>
      </c>
    </row>
    <row r="111" s="281" customFormat="1" ht="38" hidden="1" customHeight="1" spans="1:7">
      <c r="A111" s="306" t="s">
        <v>2726</v>
      </c>
      <c r="B111" s="305" t="s">
        <v>2727</v>
      </c>
      <c r="C111" s="307">
        <v>0</v>
      </c>
      <c r="D111" s="307">
        <v>0</v>
      </c>
      <c r="E111" s="308" t="str">
        <f t="shared" si="7"/>
        <v/>
      </c>
      <c r="F111" s="304" t="str">
        <f t="shared" si="5"/>
        <v>否</v>
      </c>
      <c r="G111" s="288" t="str">
        <f t="shared" si="6"/>
        <v>项</v>
      </c>
    </row>
    <row r="112" s="281" customFormat="1" ht="38" hidden="1" customHeight="1" spans="1:7">
      <c r="A112" s="306" t="s">
        <v>2728</v>
      </c>
      <c r="B112" s="305" t="s">
        <v>2729</v>
      </c>
      <c r="C112" s="307">
        <v>0</v>
      </c>
      <c r="D112" s="307">
        <v>0</v>
      </c>
      <c r="E112" s="308" t="str">
        <f t="shared" si="7"/>
        <v/>
      </c>
      <c r="F112" s="304" t="str">
        <f t="shared" si="5"/>
        <v>否</v>
      </c>
      <c r="G112" s="288" t="str">
        <f t="shared" si="6"/>
        <v>项</v>
      </c>
    </row>
    <row r="113" ht="38" hidden="1" customHeight="1" spans="1:7">
      <c r="A113" s="306" t="s">
        <v>2730</v>
      </c>
      <c r="B113" s="305" t="s">
        <v>2731</v>
      </c>
      <c r="C113" s="307">
        <v>217651</v>
      </c>
      <c r="D113" s="307">
        <v>274601</v>
      </c>
      <c r="E113" s="308">
        <f t="shared" si="7"/>
        <v>0.262</v>
      </c>
      <c r="F113" s="304" t="str">
        <f t="shared" si="5"/>
        <v>是</v>
      </c>
      <c r="G113" s="288" t="str">
        <f t="shared" si="6"/>
        <v>项</v>
      </c>
    </row>
    <row r="114" s="281" customFormat="1" ht="38" customHeight="1" spans="1:7">
      <c r="A114" s="314">
        <v>21370</v>
      </c>
      <c r="B114" s="305" t="s">
        <v>2732</v>
      </c>
      <c r="C114" s="307"/>
      <c r="D114" s="307"/>
      <c r="E114" s="311" t="str">
        <f>IF(C114&lt;&gt;0,D114/C114-1,"")</f>
        <v/>
      </c>
      <c r="F114" s="304" t="str">
        <f t="shared" si="5"/>
        <v>否</v>
      </c>
      <c r="G114" s="288" t="str">
        <f t="shared" si="6"/>
        <v>款</v>
      </c>
    </row>
    <row r="115" s="281" customFormat="1" ht="38" hidden="1" customHeight="1" spans="1:7">
      <c r="A115" s="314">
        <v>2137001</v>
      </c>
      <c r="B115" s="305" t="s">
        <v>2587</v>
      </c>
      <c r="C115" s="307">
        <v>0</v>
      </c>
      <c r="D115" s="307">
        <v>0</v>
      </c>
      <c r="E115" s="308" t="str">
        <f t="shared" si="7"/>
        <v/>
      </c>
      <c r="F115" s="304" t="str">
        <f t="shared" si="5"/>
        <v>否</v>
      </c>
      <c r="G115" s="288" t="str">
        <f t="shared" si="6"/>
        <v>项</v>
      </c>
    </row>
    <row r="116" ht="38" hidden="1" customHeight="1" spans="1:7">
      <c r="A116" s="314">
        <v>2137099</v>
      </c>
      <c r="B116" s="305" t="s">
        <v>2733</v>
      </c>
      <c r="C116" s="307">
        <v>20000</v>
      </c>
      <c r="D116" s="307">
        <v>0</v>
      </c>
      <c r="E116" s="308">
        <f t="shared" si="7"/>
        <v>-1</v>
      </c>
      <c r="F116" s="304" t="str">
        <f t="shared" si="5"/>
        <v>是</v>
      </c>
      <c r="G116" s="288" t="str">
        <f t="shared" si="6"/>
        <v>项</v>
      </c>
    </row>
    <row r="117" s="281" customFormat="1" ht="38" hidden="1" customHeight="1" spans="1:7">
      <c r="A117" s="314">
        <v>21371</v>
      </c>
      <c r="B117" s="305" t="s">
        <v>2734</v>
      </c>
      <c r="C117" s="307">
        <f>SUM(C118:C121)</f>
        <v>0</v>
      </c>
      <c r="D117" s="307">
        <f>SUM(D118:D121)</f>
        <v>0</v>
      </c>
      <c r="E117" s="308" t="str">
        <f t="shared" si="7"/>
        <v/>
      </c>
      <c r="F117" s="304" t="str">
        <f t="shared" si="5"/>
        <v>否</v>
      </c>
      <c r="G117" s="288" t="str">
        <f t="shared" si="6"/>
        <v>款</v>
      </c>
    </row>
    <row r="118" ht="38" hidden="1" customHeight="1" spans="1:7">
      <c r="A118" s="314">
        <v>2137101</v>
      </c>
      <c r="B118" s="305" t="s">
        <v>2725</v>
      </c>
      <c r="C118" s="307">
        <v>0</v>
      </c>
      <c r="D118" s="307">
        <v>0</v>
      </c>
      <c r="E118" s="308" t="str">
        <f t="shared" si="7"/>
        <v/>
      </c>
      <c r="F118" s="304" t="str">
        <f t="shared" si="5"/>
        <v>否</v>
      </c>
      <c r="G118" s="288" t="str">
        <f t="shared" si="6"/>
        <v>项</v>
      </c>
    </row>
    <row r="119" s="281" customFormat="1" ht="38" hidden="1" customHeight="1" spans="1:7">
      <c r="A119" s="314">
        <v>2137102</v>
      </c>
      <c r="B119" s="305" t="s">
        <v>2735</v>
      </c>
      <c r="C119" s="307">
        <v>0</v>
      </c>
      <c r="D119" s="307">
        <v>0</v>
      </c>
      <c r="E119" s="308" t="str">
        <f t="shared" si="7"/>
        <v/>
      </c>
      <c r="F119" s="304" t="str">
        <f t="shared" si="5"/>
        <v>否</v>
      </c>
      <c r="G119" s="288" t="str">
        <f t="shared" si="6"/>
        <v>项</v>
      </c>
    </row>
    <row r="120" s="281" customFormat="1" ht="38" hidden="1" customHeight="1" spans="1:7">
      <c r="A120" s="314">
        <v>2137103</v>
      </c>
      <c r="B120" s="305" t="s">
        <v>2729</v>
      </c>
      <c r="C120" s="307">
        <v>0</v>
      </c>
      <c r="D120" s="307">
        <v>0</v>
      </c>
      <c r="E120" s="308" t="str">
        <f t="shared" si="7"/>
        <v/>
      </c>
      <c r="F120" s="304" t="str">
        <f t="shared" si="5"/>
        <v>否</v>
      </c>
      <c r="G120" s="288" t="str">
        <f t="shared" si="6"/>
        <v>项</v>
      </c>
    </row>
    <row r="121" s="281" customFormat="1" ht="38" hidden="1" customHeight="1" spans="1:7">
      <c r="A121" s="314">
        <v>2137199</v>
      </c>
      <c r="B121" s="305" t="s">
        <v>2736</v>
      </c>
      <c r="C121" s="307">
        <v>0</v>
      </c>
      <c r="D121" s="307">
        <v>0</v>
      </c>
      <c r="E121" s="308" t="str">
        <f t="shared" si="7"/>
        <v/>
      </c>
      <c r="F121" s="304" t="str">
        <f t="shared" si="5"/>
        <v>否</v>
      </c>
      <c r="G121" s="288" t="str">
        <f t="shared" si="6"/>
        <v>项</v>
      </c>
    </row>
    <row r="122" s="281" customFormat="1" ht="38" customHeight="1" spans="1:7">
      <c r="A122" s="300" t="s">
        <v>93</v>
      </c>
      <c r="B122" s="301" t="s">
        <v>2737</v>
      </c>
      <c r="C122" s="310">
        <f>SUBTOTAL(9,C133:C166)</f>
        <v>15000</v>
      </c>
      <c r="D122" s="310"/>
      <c r="E122" s="311">
        <f>IF(C122&lt;&gt;0,D122/C122-1,"")</f>
        <v>-1</v>
      </c>
      <c r="F122" s="304" t="str">
        <f t="shared" si="5"/>
        <v>是</v>
      </c>
      <c r="G122" s="288" t="str">
        <f t="shared" si="6"/>
        <v>类</v>
      </c>
    </row>
    <row r="123" s="281" customFormat="1" ht="38" hidden="1" customHeight="1" spans="1:7">
      <c r="A123" s="306" t="s">
        <v>2738</v>
      </c>
      <c r="B123" s="305" t="s">
        <v>2739</v>
      </c>
      <c r="C123" s="307">
        <f>SUM(C124:C127)</f>
        <v>0</v>
      </c>
      <c r="D123" s="307">
        <f>SUM(D124:D127)</f>
        <v>0</v>
      </c>
      <c r="E123" s="308" t="str">
        <f t="shared" si="7"/>
        <v/>
      </c>
      <c r="F123" s="304" t="str">
        <f t="shared" si="5"/>
        <v>否</v>
      </c>
      <c r="G123" s="288" t="str">
        <f t="shared" si="6"/>
        <v>款</v>
      </c>
    </row>
    <row r="124" ht="38" hidden="1" customHeight="1" spans="1:7">
      <c r="A124" s="306" t="s">
        <v>2740</v>
      </c>
      <c r="B124" s="305" t="s">
        <v>2741</v>
      </c>
      <c r="C124" s="307">
        <v>0</v>
      </c>
      <c r="D124" s="307">
        <v>0</v>
      </c>
      <c r="E124" s="308" t="str">
        <f t="shared" si="7"/>
        <v/>
      </c>
      <c r="F124" s="304" t="str">
        <f t="shared" si="5"/>
        <v>否</v>
      </c>
      <c r="G124" s="288" t="str">
        <f t="shared" si="6"/>
        <v>项</v>
      </c>
    </row>
    <row r="125" s="281" customFormat="1" ht="38" hidden="1" customHeight="1" spans="1:7">
      <c r="A125" s="306" t="s">
        <v>2742</v>
      </c>
      <c r="B125" s="305" t="s">
        <v>2743</v>
      </c>
      <c r="C125" s="307">
        <v>0</v>
      </c>
      <c r="D125" s="307">
        <v>0</v>
      </c>
      <c r="E125" s="308" t="str">
        <f t="shared" si="7"/>
        <v/>
      </c>
      <c r="F125" s="304" t="str">
        <f t="shared" si="5"/>
        <v>否</v>
      </c>
      <c r="G125" s="288" t="str">
        <f t="shared" si="6"/>
        <v>项</v>
      </c>
    </row>
    <row r="126" s="281" customFormat="1" ht="38" hidden="1" customHeight="1" spans="1:7">
      <c r="A126" s="306" t="s">
        <v>2744</v>
      </c>
      <c r="B126" s="305" t="s">
        <v>2745</v>
      </c>
      <c r="C126" s="307">
        <v>0</v>
      </c>
      <c r="D126" s="307">
        <v>0</v>
      </c>
      <c r="E126" s="308" t="str">
        <f t="shared" si="7"/>
        <v/>
      </c>
      <c r="F126" s="304" t="str">
        <f t="shared" si="5"/>
        <v>否</v>
      </c>
      <c r="G126" s="288" t="str">
        <f t="shared" si="6"/>
        <v>项</v>
      </c>
    </row>
    <row r="127" s="281" customFormat="1" ht="38" hidden="1" customHeight="1" spans="1:7">
      <c r="A127" s="306" t="s">
        <v>2746</v>
      </c>
      <c r="B127" s="305" t="s">
        <v>2747</v>
      </c>
      <c r="C127" s="307">
        <v>0</v>
      </c>
      <c r="D127" s="307">
        <v>0</v>
      </c>
      <c r="E127" s="308" t="str">
        <f t="shared" si="7"/>
        <v/>
      </c>
      <c r="F127" s="304" t="str">
        <f t="shared" si="5"/>
        <v>否</v>
      </c>
      <c r="G127" s="288" t="str">
        <f t="shared" si="6"/>
        <v>项</v>
      </c>
    </row>
    <row r="128" ht="38" hidden="1" customHeight="1" spans="1:7">
      <c r="A128" s="306" t="s">
        <v>2748</v>
      </c>
      <c r="B128" s="305" t="s">
        <v>2749</v>
      </c>
      <c r="C128" s="307">
        <f>SUM(C129:C132)</f>
        <v>0</v>
      </c>
      <c r="D128" s="307">
        <f>SUM(D129:D132)</f>
        <v>0</v>
      </c>
      <c r="E128" s="308" t="str">
        <f t="shared" si="7"/>
        <v/>
      </c>
      <c r="F128" s="304" t="str">
        <f t="shared" si="5"/>
        <v>否</v>
      </c>
      <c r="G128" s="288" t="str">
        <f t="shared" si="6"/>
        <v>款</v>
      </c>
    </row>
    <row r="129" ht="38" hidden="1" customHeight="1" spans="1:7">
      <c r="A129" s="306" t="s">
        <v>2750</v>
      </c>
      <c r="B129" s="305" t="s">
        <v>2745</v>
      </c>
      <c r="C129" s="307">
        <v>0</v>
      </c>
      <c r="D129" s="307">
        <v>0</v>
      </c>
      <c r="E129" s="308" t="str">
        <f t="shared" si="7"/>
        <v/>
      </c>
      <c r="F129" s="304" t="str">
        <f t="shared" si="5"/>
        <v>否</v>
      </c>
      <c r="G129" s="288" t="str">
        <f t="shared" si="6"/>
        <v>项</v>
      </c>
    </row>
    <row r="130" s="281" customFormat="1" ht="38" hidden="1" customHeight="1" spans="1:7">
      <c r="A130" s="306" t="s">
        <v>2751</v>
      </c>
      <c r="B130" s="305" t="s">
        <v>2752</v>
      </c>
      <c r="C130" s="307">
        <v>0</v>
      </c>
      <c r="D130" s="307">
        <v>0</v>
      </c>
      <c r="E130" s="308" t="str">
        <f t="shared" si="7"/>
        <v/>
      </c>
      <c r="F130" s="304" t="str">
        <f t="shared" si="5"/>
        <v>否</v>
      </c>
      <c r="G130" s="288" t="str">
        <f t="shared" si="6"/>
        <v>项</v>
      </c>
    </row>
    <row r="131" ht="38" hidden="1" customHeight="1" spans="1:7">
      <c r="A131" s="306" t="s">
        <v>2753</v>
      </c>
      <c r="B131" s="305" t="s">
        <v>2754</v>
      </c>
      <c r="C131" s="307">
        <v>0</v>
      </c>
      <c r="D131" s="307">
        <v>0</v>
      </c>
      <c r="E131" s="308" t="str">
        <f t="shared" si="7"/>
        <v/>
      </c>
      <c r="F131" s="304" t="str">
        <f t="shared" si="5"/>
        <v>否</v>
      </c>
      <c r="G131" s="288" t="str">
        <f t="shared" si="6"/>
        <v>项</v>
      </c>
    </row>
    <row r="132" ht="38" hidden="1" customHeight="1" spans="1:7">
      <c r="A132" s="306" t="s">
        <v>2755</v>
      </c>
      <c r="B132" s="305" t="s">
        <v>2756</v>
      </c>
      <c r="C132" s="307">
        <v>0</v>
      </c>
      <c r="D132" s="307">
        <v>0</v>
      </c>
      <c r="E132" s="308" t="str">
        <f t="shared" ref="E132:E195" si="9">IF(C132&gt;0,D132/C132-1,IF(C132&lt;0,-(D132/C132-1),""))</f>
        <v/>
      </c>
      <c r="F132" s="304" t="str">
        <f t="shared" ref="F132:F195" si="10">IF(LEN(A132)=3,"是",IF(B132&lt;&gt;"",IF(SUM(C132:D132)&lt;&gt;0,"是","否"),"是"))</f>
        <v>否</v>
      </c>
      <c r="G132" s="288" t="str">
        <f t="shared" ref="G132:G195" si="11">IF(LEN(A132)=3,"类",IF(LEN(A132)=5,"款","项"))</f>
        <v>项</v>
      </c>
    </row>
    <row r="133" s="281" customFormat="1" ht="27" customHeight="1" spans="1:7">
      <c r="A133" s="306" t="s">
        <v>2757</v>
      </c>
      <c r="B133" s="305" t="s">
        <v>2758</v>
      </c>
      <c r="C133" s="307"/>
      <c r="D133" s="307"/>
      <c r="E133" s="311" t="str">
        <f>IF(C133&lt;&gt;0,D133/C133-1,"")</f>
        <v/>
      </c>
      <c r="F133" s="304" t="str">
        <f t="shared" si="10"/>
        <v>否</v>
      </c>
      <c r="G133" s="288" t="str">
        <f t="shared" si="11"/>
        <v>款</v>
      </c>
    </row>
    <row r="134" s="281" customFormat="1" ht="38" hidden="1" customHeight="1" spans="1:7">
      <c r="A134" s="306" t="s">
        <v>2759</v>
      </c>
      <c r="B134" s="305" t="s">
        <v>2760</v>
      </c>
      <c r="C134" s="307">
        <v>0</v>
      </c>
      <c r="D134" s="307">
        <v>10</v>
      </c>
      <c r="E134" s="308" t="str">
        <f t="shared" si="9"/>
        <v/>
      </c>
      <c r="F134" s="304" t="str">
        <f t="shared" si="10"/>
        <v>是</v>
      </c>
      <c r="G134" s="288" t="str">
        <f t="shared" si="11"/>
        <v>项</v>
      </c>
    </row>
    <row r="135" s="281" customFormat="1" ht="38" hidden="1" customHeight="1" spans="1:7">
      <c r="A135" s="306" t="s">
        <v>2761</v>
      </c>
      <c r="B135" s="305" t="s">
        <v>2762</v>
      </c>
      <c r="C135" s="307">
        <v>12983</v>
      </c>
      <c r="D135" s="307">
        <v>8</v>
      </c>
      <c r="E135" s="308">
        <f t="shared" si="9"/>
        <v>-0.999</v>
      </c>
      <c r="F135" s="304" t="str">
        <f t="shared" si="10"/>
        <v>是</v>
      </c>
      <c r="G135" s="288" t="str">
        <f t="shared" si="11"/>
        <v>项</v>
      </c>
    </row>
    <row r="136" s="281" customFormat="1" ht="38" hidden="1" customHeight="1" spans="1:7">
      <c r="A136" s="306" t="s">
        <v>2763</v>
      </c>
      <c r="B136" s="305" t="s">
        <v>2764</v>
      </c>
      <c r="C136" s="307">
        <v>1000</v>
      </c>
      <c r="D136" s="307">
        <v>0</v>
      </c>
      <c r="E136" s="308">
        <f t="shared" si="9"/>
        <v>-1</v>
      </c>
      <c r="F136" s="304" t="str">
        <f t="shared" si="10"/>
        <v>是</v>
      </c>
      <c r="G136" s="288" t="str">
        <f t="shared" si="11"/>
        <v>项</v>
      </c>
    </row>
    <row r="137" s="281" customFormat="1" ht="38" hidden="1" customHeight="1" spans="1:7">
      <c r="A137" s="306" t="s">
        <v>2765</v>
      </c>
      <c r="B137" s="305" t="s">
        <v>2766</v>
      </c>
      <c r="C137" s="307">
        <v>0</v>
      </c>
      <c r="D137" s="307">
        <v>0</v>
      </c>
      <c r="E137" s="308" t="str">
        <f t="shared" si="9"/>
        <v/>
      </c>
      <c r="F137" s="304" t="str">
        <f t="shared" si="10"/>
        <v>否</v>
      </c>
      <c r="G137" s="288" t="str">
        <f t="shared" si="11"/>
        <v>项</v>
      </c>
    </row>
    <row r="138" s="281" customFormat="1" ht="27" customHeight="1" spans="1:7">
      <c r="A138" s="306" t="s">
        <v>2767</v>
      </c>
      <c r="B138" s="305" t="s">
        <v>2768</v>
      </c>
      <c r="C138" s="307"/>
      <c r="D138" s="307"/>
      <c r="E138" s="311" t="str">
        <f>IF(C138&lt;&gt;0,D138/C138-1,"")</f>
        <v/>
      </c>
      <c r="F138" s="304" t="str">
        <f t="shared" si="10"/>
        <v>否</v>
      </c>
      <c r="G138" s="288" t="str">
        <f t="shared" si="11"/>
        <v>款</v>
      </c>
    </row>
    <row r="139" s="281" customFormat="1" ht="38" hidden="1" customHeight="1" spans="1:7">
      <c r="A139" s="306" t="s">
        <v>2769</v>
      </c>
      <c r="B139" s="305" t="s">
        <v>2770</v>
      </c>
      <c r="C139" s="307">
        <v>0</v>
      </c>
      <c r="D139" s="307">
        <v>0</v>
      </c>
      <c r="E139" s="308" t="str">
        <f t="shared" si="9"/>
        <v/>
      </c>
      <c r="F139" s="304" t="str">
        <f t="shared" si="10"/>
        <v>否</v>
      </c>
      <c r="G139" s="288" t="str">
        <f t="shared" si="11"/>
        <v>项</v>
      </c>
    </row>
    <row r="140" s="281" customFormat="1" ht="38" hidden="1" customHeight="1" spans="1:7">
      <c r="A140" s="306" t="s">
        <v>2771</v>
      </c>
      <c r="B140" s="305" t="s">
        <v>2772</v>
      </c>
      <c r="C140" s="307">
        <v>0</v>
      </c>
      <c r="D140" s="307">
        <v>0</v>
      </c>
      <c r="E140" s="308" t="str">
        <f t="shared" si="9"/>
        <v/>
      </c>
      <c r="F140" s="304" t="str">
        <f t="shared" si="10"/>
        <v>否</v>
      </c>
      <c r="G140" s="288" t="str">
        <f t="shared" si="11"/>
        <v>项</v>
      </c>
    </row>
    <row r="141" s="281" customFormat="1" ht="38" hidden="1" customHeight="1" spans="1:7">
      <c r="A141" s="306" t="s">
        <v>2773</v>
      </c>
      <c r="B141" s="305" t="s">
        <v>2774</v>
      </c>
      <c r="C141" s="307">
        <v>0</v>
      </c>
      <c r="D141" s="307">
        <v>0</v>
      </c>
      <c r="E141" s="308" t="str">
        <f t="shared" si="9"/>
        <v/>
      </c>
      <c r="F141" s="304" t="str">
        <f t="shared" si="10"/>
        <v>否</v>
      </c>
      <c r="G141" s="288" t="str">
        <f t="shared" si="11"/>
        <v>项</v>
      </c>
    </row>
    <row r="142" s="281" customFormat="1" ht="38" hidden="1" customHeight="1" spans="1:7">
      <c r="A142" s="306" t="s">
        <v>2775</v>
      </c>
      <c r="B142" s="305" t="s">
        <v>2776</v>
      </c>
      <c r="C142" s="307">
        <v>0</v>
      </c>
      <c r="D142" s="307">
        <v>0</v>
      </c>
      <c r="E142" s="308" t="str">
        <f t="shared" si="9"/>
        <v/>
      </c>
      <c r="F142" s="304" t="str">
        <f t="shared" si="10"/>
        <v>否</v>
      </c>
      <c r="G142" s="288" t="str">
        <f t="shared" si="11"/>
        <v>项</v>
      </c>
    </row>
    <row r="143" s="281" customFormat="1" ht="38" hidden="1" customHeight="1" spans="1:7">
      <c r="A143" s="306" t="s">
        <v>2777</v>
      </c>
      <c r="B143" s="305" t="s">
        <v>2778</v>
      </c>
      <c r="C143" s="307">
        <v>0</v>
      </c>
      <c r="D143" s="307">
        <v>0</v>
      </c>
      <c r="E143" s="308" t="str">
        <f t="shared" si="9"/>
        <v/>
      </c>
      <c r="F143" s="304" t="str">
        <f t="shared" si="10"/>
        <v>否</v>
      </c>
      <c r="G143" s="288" t="str">
        <f t="shared" si="11"/>
        <v>项</v>
      </c>
    </row>
    <row r="144" s="281" customFormat="1" ht="38" hidden="1" customHeight="1" spans="1:7">
      <c r="A144" s="306" t="s">
        <v>2779</v>
      </c>
      <c r="B144" s="305" t="s">
        <v>2780</v>
      </c>
      <c r="C144" s="307">
        <v>0</v>
      </c>
      <c r="D144" s="307">
        <v>0</v>
      </c>
      <c r="E144" s="308" t="str">
        <f t="shared" si="9"/>
        <v/>
      </c>
      <c r="F144" s="304" t="str">
        <f t="shared" si="10"/>
        <v>否</v>
      </c>
      <c r="G144" s="288" t="str">
        <f t="shared" si="11"/>
        <v>项</v>
      </c>
    </row>
    <row r="145" s="281" customFormat="1" ht="38" hidden="1" customHeight="1" spans="1:7">
      <c r="A145" s="306" t="s">
        <v>2781</v>
      </c>
      <c r="B145" s="305" t="s">
        <v>2782</v>
      </c>
      <c r="C145" s="307">
        <v>0</v>
      </c>
      <c r="D145" s="307">
        <v>0</v>
      </c>
      <c r="E145" s="308" t="str">
        <f t="shared" si="9"/>
        <v/>
      </c>
      <c r="F145" s="304" t="str">
        <f t="shared" si="10"/>
        <v>否</v>
      </c>
      <c r="G145" s="288" t="str">
        <f t="shared" si="11"/>
        <v>项</v>
      </c>
    </row>
    <row r="146" s="281" customFormat="1" ht="38" hidden="1" customHeight="1" spans="1:7">
      <c r="A146" s="306" t="s">
        <v>2783</v>
      </c>
      <c r="B146" s="305" t="s">
        <v>2784</v>
      </c>
      <c r="C146" s="307">
        <v>0</v>
      </c>
      <c r="D146" s="307">
        <v>3844</v>
      </c>
      <c r="E146" s="308" t="str">
        <f t="shared" si="9"/>
        <v/>
      </c>
      <c r="F146" s="304" t="str">
        <f t="shared" si="10"/>
        <v>是</v>
      </c>
      <c r="G146" s="288" t="str">
        <f t="shared" si="11"/>
        <v>项</v>
      </c>
    </row>
    <row r="147" s="281" customFormat="1" ht="38" hidden="1" customHeight="1" spans="1:7">
      <c r="A147" s="306" t="s">
        <v>2785</v>
      </c>
      <c r="B147" s="305" t="s">
        <v>2786</v>
      </c>
      <c r="C147" s="307">
        <f>SUM(C148:C153)</f>
        <v>0</v>
      </c>
      <c r="D147" s="307">
        <f>SUM(D148:D153)</f>
        <v>0</v>
      </c>
      <c r="E147" s="308" t="str">
        <f t="shared" si="9"/>
        <v/>
      </c>
      <c r="F147" s="304" t="str">
        <f t="shared" si="10"/>
        <v>否</v>
      </c>
      <c r="G147" s="288" t="str">
        <f t="shared" si="11"/>
        <v>款</v>
      </c>
    </row>
    <row r="148" s="281" customFormat="1" ht="38" hidden="1" customHeight="1" spans="1:7">
      <c r="A148" s="306" t="s">
        <v>2787</v>
      </c>
      <c r="B148" s="305" t="s">
        <v>2788</v>
      </c>
      <c r="C148" s="307">
        <v>0</v>
      </c>
      <c r="D148" s="307">
        <v>0</v>
      </c>
      <c r="E148" s="308" t="str">
        <f t="shared" si="9"/>
        <v/>
      </c>
      <c r="F148" s="304" t="str">
        <f t="shared" si="10"/>
        <v>否</v>
      </c>
      <c r="G148" s="288" t="str">
        <f t="shared" si="11"/>
        <v>项</v>
      </c>
    </row>
    <row r="149" s="281" customFormat="1" ht="38" hidden="1" customHeight="1" spans="1:7">
      <c r="A149" s="306" t="s">
        <v>2789</v>
      </c>
      <c r="B149" s="305" t="s">
        <v>2790</v>
      </c>
      <c r="C149" s="307">
        <v>0</v>
      </c>
      <c r="D149" s="307">
        <v>0</v>
      </c>
      <c r="E149" s="308" t="str">
        <f t="shared" si="9"/>
        <v/>
      </c>
      <c r="F149" s="304" t="str">
        <f t="shared" si="10"/>
        <v>否</v>
      </c>
      <c r="G149" s="288" t="str">
        <f t="shared" si="11"/>
        <v>项</v>
      </c>
    </row>
    <row r="150" ht="38" hidden="1" customHeight="1" spans="1:7">
      <c r="A150" s="306" t="s">
        <v>2791</v>
      </c>
      <c r="B150" s="305" t="s">
        <v>2792</v>
      </c>
      <c r="C150" s="307">
        <v>0</v>
      </c>
      <c r="D150" s="307">
        <v>0</v>
      </c>
      <c r="E150" s="308" t="str">
        <f t="shared" si="9"/>
        <v/>
      </c>
      <c r="F150" s="304" t="str">
        <f t="shared" si="10"/>
        <v>否</v>
      </c>
      <c r="G150" s="288" t="str">
        <f t="shared" si="11"/>
        <v>项</v>
      </c>
    </row>
    <row r="151" ht="38" hidden="1" customHeight="1" spans="1:7">
      <c r="A151" s="306" t="s">
        <v>2793</v>
      </c>
      <c r="B151" s="305" t="s">
        <v>2794</v>
      </c>
      <c r="C151" s="307">
        <v>0</v>
      </c>
      <c r="D151" s="307">
        <v>0</v>
      </c>
      <c r="E151" s="308" t="str">
        <f t="shared" si="9"/>
        <v/>
      </c>
      <c r="F151" s="304" t="str">
        <f t="shared" si="10"/>
        <v>否</v>
      </c>
      <c r="G151" s="288" t="str">
        <f t="shared" si="11"/>
        <v>项</v>
      </c>
    </row>
    <row r="152" s="281" customFormat="1" ht="38" hidden="1" customHeight="1" spans="1:7">
      <c r="A152" s="306" t="s">
        <v>2795</v>
      </c>
      <c r="B152" s="305" t="s">
        <v>2796</v>
      </c>
      <c r="C152" s="307">
        <v>0</v>
      </c>
      <c r="D152" s="307">
        <v>0</v>
      </c>
      <c r="E152" s="308" t="str">
        <f t="shared" si="9"/>
        <v/>
      </c>
      <c r="F152" s="304" t="str">
        <f t="shared" si="10"/>
        <v>否</v>
      </c>
      <c r="G152" s="288" t="str">
        <f t="shared" si="11"/>
        <v>项</v>
      </c>
    </row>
    <row r="153" ht="38" hidden="1" customHeight="1" spans="1:7">
      <c r="A153" s="306" t="s">
        <v>2797</v>
      </c>
      <c r="B153" s="305" t="s">
        <v>2798</v>
      </c>
      <c r="C153" s="307">
        <v>0</v>
      </c>
      <c r="D153" s="307">
        <v>0</v>
      </c>
      <c r="E153" s="308" t="str">
        <f t="shared" si="9"/>
        <v/>
      </c>
      <c r="F153" s="304" t="str">
        <f t="shared" si="10"/>
        <v>否</v>
      </c>
      <c r="G153" s="288" t="str">
        <f t="shared" si="11"/>
        <v>项</v>
      </c>
    </row>
    <row r="154" ht="38" customHeight="1" spans="1:7">
      <c r="A154" s="306" t="s">
        <v>2799</v>
      </c>
      <c r="B154" s="305" t="s">
        <v>2800</v>
      </c>
      <c r="C154" s="307"/>
      <c r="D154" s="307"/>
      <c r="E154" s="311" t="str">
        <f>IF(C154&lt;&gt;0,D154/C154-1,"")</f>
        <v/>
      </c>
      <c r="F154" s="304" t="str">
        <f t="shared" si="10"/>
        <v>否</v>
      </c>
      <c r="G154" s="288" t="str">
        <f t="shared" si="11"/>
        <v>款</v>
      </c>
    </row>
    <row r="155" s="281" customFormat="1" ht="38" hidden="1" customHeight="1" spans="1:7">
      <c r="A155" s="306" t="s">
        <v>2801</v>
      </c>
      <c r="B155" s="305" t="s">
        <v>2802</v>
      </c>
      <c r="C155" s="307">
        <v>83956</v>
      </c>
      <c r="D155" s="307">
        <v>67646</v>
      </c>
      <c r="E155" s="308">
        <f t="shared" si="9"/>
        <v>-0.194</v>
      </c>
      <c r="F155" s="304" t="str">
        <f t="shared" si="10"/>
        <v>是</v>
      </c>
      <c r="G155" s="288" t="str">
        <f t="shared" si="11"/>
        <v>项</v>
      </c>
    </row>
    <row r="156" s="281" customFormat="1" ht="38" hidden="1" customHeight="1" spans="1:7">
      <c r="A156" s="306" t="s">
        <v>2803</v>
      </c>
      <c r="B156" s="305" t="s">
        <v>2804</v>
      </c>
      <c r="C156" s="307">
        <v>0</v>
      </c>
      <c r="D156" s="307">
        <v>0</v>
      </c>
      <c r="E156" s="308" t="str">
        <f t="shared" si="9"/>
        <v/>
      </c>
      <c r="F156" s="304" t="str">
        <f t="shared" si="10"/>
        <v>否</v>
      </c>
      <c r="G156" s="288" t="str">
        <f t="shared" si="11"/>
        <v>项</v>
      </c>
    </row>
    <row r="157" s="281" customFormat="1" ht="38" hidden="1" customHeight="1" spans="1:7">
      <c r="A157" s="306" t="s">
        <v>2805</v>
      </c>
      <c r="B157" s="305" t="s">
        <v>2806</v>
      </c>
      <c r="C157" s="307">
        <v>62</v>
      </c>
      <c r="D157" s="307">
        <v>0</v>
      </c>
      <c r="E157" s="308">
        <f t="shared" si="9"/>
        <v>-1</v>
      </c>
      <c r="F157" s="304" t="str">
        <f t="shared" si="10"/>
        <v>是</v>
      </c>
      <c r="G157" s="288" t="str">
        <f t="shared" si="11"/>
        <v>项</v>
      </c>
    </row>
    <row r="158" s="281" customFormat="1" ht="38" hidden="1" customHeight="1" spans="1:7">
      <c r="A158" s="306" t="s">
        <v>2807</v>
      </c>
      <c r="B158" s="305" t="s">
        <v>2808</v>
      </c>
      <c r="C158" s="307">
        <v>17062</v>
      </c>
      <c r="D158" s="307">
        <v>21021</v>
      </c>
      <c r="E158" s="308">
        <f t="shared" si="9"/>
        <v>0.232</v>
      </c>
      <c r="F158" s="304" t="str">
        <f t="shared" si="10"/>
        <v>是</v>
      </c>
      <c r="G158" s="288" t="str">
        <f t="shared" si="11"/>
        <v>项</v>
      </c>
    </row>
    <row r="159" s="281" customFormat="1" ht="38" hidden="1" customHeight="1" spans="1:7">
      <c r="A159" s="306" t="s">
        <v>2809</v>
      </c>
      <c r="B159" s="305" t="s">
        <v>2810</v>
      </c>
      <c r="C159" s="307">
        <v>0</v>
      </c>
      <c r="D159" s="307">
        <v>0</v>
      </c>
      <c r="E159" s="308" t="str">
        <f t="shared" si="9"/>
        <v/>
      </c>
      <c r="F159" s="304" t="str">
        <f t="shared" si="10"/>
        <v>否</v>
      </c>
      <c r="G159" s="288" t="str">
        <f t="shared" si="11"/>
        <v>项</v>
      </c>
    </row>
    <row r="160" s="281" customFormat="1" ht="38" hidden="1" customHeight="1" spans="1:7">
      <c r="A160" s="306" t="s">
        <v>2811</v>
      </c>
      <c r="B160" s="305" t="s">
        <v>2812</v>
      </c>
      <c r="C160" s="307">
        <v>941</v>
      </c>
      <c r="D160" s="307">
        <v>324</v>
      </c>
      <c r="E160" s="308">
        <f t="shared" si="9"/>
        <v>-0.656</v>
      </c>
      <c r="F160" s="304" t="str">
        <f t="shared" si="10"/>
        <v>是</v>
      </c>
      <c r="G160" s="288" t="str">
        <f t="shared" si="11"/>
        <v>项</v>
      </c>
    </row>
    <row r="161" s="281" customFormat="1" ht="38" hidden="1" customHeight="1" spans="1:7">
      <c r="A161" s="306" t="s">
        <v>2813</v>
      </c>
      <c r="B161" s="305" t="s">
        <v>2814</v>
      </c>
      <c r="C161" s="307">
        <v>0</v>
      </c>
      <c r="D161" s="307">
        <v>0</v>
      </c>
      <c r="E161" s="308" t="str">
        <f t="shared" si="9"/>
        <v/>
      </c>
      <c r="F161" s="304" t="str">
        <f t="shared" si="10"/>
        <v>否</v>
      </c>
      <c r="G161" s="288" t="str">
        <f t="shared" si="11"/>
        <v>项</v>
      </c>
    </row>
    <row r="162" ht="38" hidden="1" customHeight="1" spans="1:7">
      <c r="A162" s="306" t="s">
        <v>2815</v>
      </c>
      <c r="B162" s="305" t="s">
        <v>2816</v>
      </c>
      <c r="C162" s="307">
        <v>0</v>
      </c>
      <c r="D162" s="307">
        <v>0</v>
      </c>
      <c r="E162" s="308" t="str">
        <f t="shared" si="9"/>
        <v/>
      </c>
      <c r="F162" s="304" t="str">
        <f t="shared" si="10"/>
        <v>否</v>
      </c>
      <c r="G162" s="288" t="str">
        <f t="shared" si="11"/>
        <v>项</v>
      </c>
    </row>
    <row r="163" ht="38" hidden="1" customHeight="1" spans="1:7">
      <c r="A163" s="306" t="s">
        <v>2817</v>
      </c>
      <c r="B163" s="305" t="s">
        <v>2818</v>
      </c>
      <c r="C163" s="307">
        <f>SUM(C164:C165)</f>
        <v>0</v>
      </c>
      <c r="D163" s="307">
        <f>SUM(D164:D165)</f>
        <v>0</v>
      </c>
      <c r="E163" s="308" t="str">
        <f t="shared" si="9"/>
        <v/>
      </c>
      <c r="F163" s="304" t="str">
        <f t="shared" si="10"/>
        <v>否</v>
      </c>
      <c r="G163" s="288" t="str">
        <f t="shared" si="11"/>
        <v>款</v>
      </c>
    </row>
    <row r="164" s="281" customFormat="1" ht="38" hidden="1" customHeight="1" spans="1:7">
      <c r="A164" s="306" t="s">
        <v>2819</v>
      </c>
      <c r="B164" s="305" t="s">
        <v>2741</v>
      </c>
      <c r="C164" s="307">
        <v>0</v>
      </c>
      <c r="D164" s="307">
        <v>0</v>
      </c>
      <c r="E164" s="308" t="str">
        <f t="shared" si="9"/>
        <v/>
      </c>
      <c r="F164" s="304" t="str">
        <f t="shared" si="10"/>
        <v>否</v>
      </c>
      <c r="G164" s="288" t="str">
        <f t="shared" si="11"/>
        <v>项</v>
      </c>
    </row>
    <row r="165" s="281" customFormat="1" ht="38" hidden="1" customHeight="1" spans="1:7">
      <c r="A165" s="306" t="s">
        <v>2820</v>
      </c>
      <c r="B165" s="305" t="s">
        <v>2821</v>
      </c>
      <c r="C165" s="307">
        <v>0</v>
      </c>
      <c r="D165" s="307">
        <v>0</v>
      </c>
      <c r="E165" s="308" t="str">
        <f t="shared" si="9"/>
        <v/>
      </c>
      <c r="F165" s="304" t="str">
        <f t="shared" si="10"/>
        <v>否</v>
      </c>
      <c r="G165" s="288" t="str">
        <f t="shared" si="11"/>
        <v>项</v>
      </c>
    </row>
    <row r="166" s="281" customFormat="1" ht="38" customHeight="1" spans="1:7">
      <c r="A166" s="306" t="s">
        <v>2822</v>
      </c>
      <c r="B166" s="305" t="s">
        <v>2823</v>
      </c>
      <c r="C166" s="307">
        <v>15000</v>
      </c>
      <c r="D166" s="307"/>
      <c r="E166" s="311">
        <f t="shared" ref="E166:E175" si="12">IF(C166&lt;&gt;0,D166/C166-1,"")</f>
        <v>-1</v>
      </c>
      <c r="F166" s="304" t="str">
        <f t="shared" si="10"/>
        <v>是</v>
      </c>
      <c r="G166" s="288" t="str">
        <f t="shared" si="11"/>
        <v>款</v>
      </c>
    </row>
    <row r="167" s="281" customFormat="1" ht="25" customHeight="1" spans="1:7">
      <c r="A167" s="306" t="s">
        <v>2824</v>
      </c>
      <c r="B167" s="305" t="s">
        <v>2741</v>
      </c>
      <c r="C167" s="307">
        <v>15000</v>
      </c>
      <c r="D167" s="307"/>
      <c r="E167" s="311">
        <f t="shared" si="12"/>
        <v>-1</v>
      </c>
      <c r="F167" s="304" t="str">
        <f t="shared" si="10"/>
        <v>是</v>
      </c>
      <c r="G167" s="288" t="str">
        <f t="shared" si="11"/>
        <v>项</v>
      </c>
    </row>
    <row r="168" s="281" customFormat="1" ht="34" customHeight="1" spans="1:7">
      <c r="A168" s="306" t="s">
        <v>2825</v>
      </c>
      <c r="B168" s="305" t="s">
        <v>2826</v>
      </c>
      <c r="C168" s="307"/>
      <c r="D168" s="307"/>
      <c r="E168" s="311" t="str">
        <f t="shared" si="12"/>
        <v/>
      </c>
      <c r="F168" s="304" t="str">
        <f t="shared" si="10"/>
        <v>否</v>
      </c>
      <c r="G168" s="288" t="str">
        <f t="shared" si="11"/>
        <v>项</v>
      </c>
    </row>
    <row r="169" s="281" customFormat="1" ht="32" customHeight="1" spans="1:7">
      <c r="A169" s="306" t="s">
        <v>2827</v>
      </c>
      <c r="B169" s="305" t="s">
        <v>2828</v>
      </c>
      <c r="C169" s="307">
        <v>0</v>
      </c>
      <c r="D169" s="307">
        <v>0</v>
      </c>
      <c r="E169" s="311" t="str">
        <f t="shared" si="12"/>
        <v/>
      </c>
      <c r="F169" s="304" t="str">
        <f t="shared" si="10"/>
        <v>否</v>
      </c>
      <c r="G169" s="288" t="str">
        <f t="shared" si="11"/>
        <v>款</v>
      </c>
    </row>
    <row r="170" ht="33" customHeight="1" spans="1:7">
      <c r="A170" s="306" t="s">
        <v>2829</v>
      </c>
      <c r="B170" s="305" t="s">
        <v>2830</v>
      </c>
      <c r="C170" s="307">
        <f>SUM(C171:C173)</f>
        <v>0</v>
      </c>
      <c r="D170" s="307">
        <f>SUM(D171:D173)</f>
        <v>0</v>
      </c>
      <c r="E170" s="311" t="str">
        <f t="shared" si="12"/>
        <v/>
      </c>
      <c r="F170" s="304" t="str">
        <f t="shared" si="10"/>
        <v>否</v>
      </c>
      <c r="G170" s="288" t="str">
        <f t="shared" si="11"/>
        <v>款</v>
      </c>
    </row>
    <row r="171" ht="36" customHeight="1" spans="1:7">
      <c r="A171" s="306" t="s">
        <v>2831</v>
      </c>
      <c r="B171" s="305" t="s">
        <v>2760</v>
      </c>
      <c r="C171" s="307">
        <v>0</v>
      </c>
      <c r="D171" s="307">
        <v>0</v>
      </c>
      <c r="E171" s="311" t="str">
        <f t="shared" si="12"/>
        <v/>
      </c>
      <c r="F171" s="304" t="str">
        <f t="shared" si="10"/>
        <v>否</v>
      </c>
      <c r="G171" s="288" t="str">
        <f t="shared" si="11"/>
        <v>项</v>
      </c>
    </row>
    <row r="172" ht="31" customHeight="1" spans="1:7">
      <c r="A172" s="306" t="s">
        <v>2832</v>
      </c>
      <c r="B172" s="305" t="s">
        <v>2764</v>
      </c>
      <c r="C172" s="307">
        <v>0</v>
      </c>
      <c r="D172" s="307">
        <v>0</v>
      </c>
      <c r="E172" s="311" t="str">
        <f t="shared" si="12"/>
        <v/>
      </c>
      <c r="F172" s="304" t="str">
        <f t="shared" si="10"/>
        <v>否</v>
      </c>
      <c r="G172" s="288" t="str">
        <f t="shared" si="11"/>
        <v>项</v>
      </c>
    </row>
    <row r="173" s="281" customFormat="1" ht="21" customHeight="1" spans="1:7">
      <c r="A173" s="306" t="s">
        <v>2833</v>
      </c>
      <c r="B173" s="305" t="s">
        <v>2834</v>
      </c>
      <c r="C173" s="307">
        <v>0</v>
      </c>
      <c r="D173" s="307">
        <v>0</v>
      </c>
      <c r="E173" s="311" t="str">
        <f t="shared" si="12"/>
        <v/>
      </c>
      <c r="F173" s="304" t="str">
        <f t="shared" si="10"/>
        <v>否</v>
      </c>
      <c r="G173" s="288" t="str">
        <f t="shared" si="11"/>
        <v>项</v>
      </c>
    </row>
    <row r="174" ht="38" customHeight="1" spans="1:7">
      <c r="A174" s="300" t="s">
        <v>95</v>
      </c>
      <c r="B174" s="301" t="s">
        <v>2835</v>
      </c>
      <c r="C174" s="310"/>
      <c r="D174" s="310"/>
      <c r="E174" s="311" t="str">
        <f t="shared" si="12"/>
        <v/>
      </c>
      <c r="F174" s="304" t="str">
        <f t="shared" si="10"/>
        <v>是</v>
      </c>
      <c r="G174" s="288" t="str">
        <f t="shared" si="11"/>
        <v>类</v>
      </c>
    </row>
    <row r="175" ht="28" customHeight="1" spans="1:7">
      <c r="A175" s="306" t="s">
        <v>2836</v>
      </c>
      <c r="B175" s="305" t="s">
        <v>2837</v>
      </c>
      <c r="C175" s="307"/>
      <c r="D175" s="307"/>
      <c r="E175" s="311" t="str">
        <f t="shared" si="12"/>
        <v/>
      </c>
      <c r="F175" s="304" t="str">
        <f t="shared" si="10"/>
        <v>否</v>
      </c>
      <c r="G175" s="288" t="str">
        <f t="shared" si="11"/>
        <v>款</v>
      </c>
    </row>
    <row r="176" ht="38" hidden="1" customHeight="1" spans="1:7">
      <c r="A176" s="306" t="s">
        <v>2838</v>
      </c>
      <c r="B176" s="305" t="s">
        <v>2839</v>
      </c>
      <c r="C176" s="307">
        <v>13293</v>
      </c>
      <c r="D176" s="307">
        <v>48803</v>
      </c>
      <c r="E176" s="308">
        <f t="shared" si="9"/>
        <v>2.671</v>
      </c>
      <c r="F176" s="304" t="str">
        <f t="shared" si="10"/>
        <v>是</v>
      </c>
      <c r="G176" s="288" t="str">
        <f t="shared" si="11"/>
        <v>项</v>
      </c>
    </row>
    <row r="177" s="281" customFormat="1" ht="38" hidden="1" customHeight="1" spans="1:7">
      <c r="A177" s="306" t="s">
        <v>2840</v>
      </c>
      <c r="B177" s="305" t="s">
        <v>2841</v>
      </c>
      <c r="C177" s="307">
        <v>0</v>
      </c>
      <c r="D177" s="307">
        <v>0</v>
      </c>
      <c r="E177" s="308" t="str">
        <f t="shared" si="9"/>
        <v/>
      </c>
      <c r="F177" s="304" t="str">
        <f t="shared" si="10"/>
        <v>否</v>
      </c>
      <c r="G177" s="288" t="str">
        <f t="shared" si="11"/>
        <v>项</v>
      </c>
    </row>
    <row r="178" s="281" customFormat="1" ht="38" customHeight="1" spans="1:7">
      <c r="A178" s="300" t="s">
        <v>117</v>
      </c>
      <c r="B178" s="301" t="s">
        <v>2842</v>
      </c>
      <c r="C178" s="310">
        <f>C179+C183+C192</f>
        <v>35344</v>
      </c>
      <c r="D178" s="310">
        <f>D179+D183+D192</f>
        <v>4733</v>
      </c>
      <c r="E178" s="311">
        <f t="shared" ref="E178:E184" si="13">IF(C178&lt;&gt;0,D178/C178-1,"")</f>
        <v>-0.866</v>
      </c>
      <c r="F178" s="304" t="str">
        <f t="shared" si="10"/>
        <v>是</v>
      </c>
      <c r="G178" s="288" t="str">
        <f t="shared" si="11"/>
        <v>类</v>
      </c>
    </row>
    <row r="179" ht="38" customHeight="1" spans="1:7">
      <c r="A179" s="306" t="s">
        <v>2843</v>
      </c>
      <c r="B179" s="305" t="s">
        <v>2844</v>
      </c>
      <c r="C179" s="307">
        <f>SUBTOTAL(9,C180:C182)</f>
        <v>34028</v>
      </c>
      <c r="D179" s="307">
        <f>SUBTOTAL(9,D180:D182)</f>
        <v>4000</v>
      </c>
      <c r="E179" s="311">
        <f t="shared" si="13"/>
        <v>-0.882</v>
      </c>
      <c r="F179" s="304" t="str">
        <f t="shared" si="10"/>
        <v>是</v>
      </c>
      <c r="G179" s="288" t="str">
        <f t="shared" si="11"/>
        <v>款</v>
      </c>
    </row>
    <row r="180" ht="30" customHeight="1" spans="1:7">
      <c r="A180" s="306" t="s">
        <v>2845</v>
      </c>
      <c r="B180" s="305" t="s">
        <v>2846</v>
      </c>
      <c r="C180" s="307">
        <v>28</v>
      </c>
      <c r="D180" s="307">
        <v>4000</v>
      </c>
      <c r="E180" s="311">
        <f t="shared" si="13"/>
        <v>141.857</v>
      </c>
      <c r="F180" s="304" t="str">
        <f t="shared" si="10"/>
        <v>是</v>
      </c>
      <c r="G180" s="288" t="str">
        <f t="shared" si="11"/>
        <v>项</v>
      </c>
    </row>
    <row r="181" s="281" customFormat="1" ht="38" customHeight="1" spans="1:7">
      <c r="A181" s="306" t="s">
        <v>2847</v>
      </c>
      <c r="B181" s="305" t="s">
        <v>2848</v>
      </c>
      <c r="C181" s="307">
        <v>34000</v>
      </c>
      <c r="D181" s="307"/>
      <c r="E181" s="311">
        <f t="shared" si="13"/>
        <v>-1</v>
      </c>
      <c r="F181" s="304" t="str">
        <f t="shared" si="10"/>
        <v>是</v>
      </c>
      <c r="G181" s="288" t="str">
        <f t="shared" si="11"/>
        <v>项</v>
      </c>
    </row>
    <row r="182" s="281" customFormat="1" ht="38" customHeight="1" spans="1:7">
      <c r="A182" s="306" t="s">
        <v>2849</v>
      </c>
      <c r="B182" s="305" t="s">
        <v>2850</v>
      </c>
      <c r="C182" s="307">
        <v>0</v>
      </c>
      <c r="D182" s="307"/>
      <c r="E182" s="311" t="str">
        <f t="shared" si="13"/>
        <v/>
      </c>
      <c r="F182" s="304" t="str">
        <f t="shared" si="10"/>
        <v>否</v>
      </c>
      <c r="G182" s="288" t="str">
        <f t="shared" si="11"/>
        <v>项</v>
      </c>
    </row>
    <row r="183" ht="38" customHeight="1" spans="1:7">
      <c r="A183" s="306" t="s">
        <v>2851</v>
      </c>
      <c r="B183" s="305" t="s">
        <v>2852</v>
      </c>
      <c r="C183" s="307">
        <f>SUBTOTAL(9,C184:C191)</f>
        <v>11</v>
      </c>
      <c r="D183" s="307">
        <f>SUBTOTAL(9,D184:D191)</f>
        <v>0</v>
      </c>
      <c r="E183" s="311">
        <f t="shared" si="13"/>
        <v>-1</v>
      </c>
      <c r="F183" s="304" t="str">
        <f t="shared" si="10"/>
        <v>是</v>
      </c>
      <c r="G183" s="288" t="str">
        <f t="shared" si="11"/>
        <v>款</v>
      </c>
    </row>
    <row r="184" s="281" customFormat="1" ht="18" customHeight="1" spans="1:7">
      <c r="A184" s="306" t="s">
        <v>2853</v>
      </c>
      <c r="B184" s="305" t="s">
        <v>2854</v>
      </c>
      <c r="C184" s="307"/>
      <c r="D184" s="307"/>
      <c r="E184" s="311" t="str">
        <f t="shared" si="13"/>
        <v/>
      </c>
      <c r="F184" s="304" t="str">
        <f t="shared" si="10"/>
        <v>否</v>
      </c>
      <c r="G184" s="288" t="str">
        <f t="shared" si="11"/>
        <v>项</v>
      </c>
    </row>
    <row r="185" ht="11" hidden="1" customHeight="1" spans="1:7">
      <c r="A185" s="306" t="s">
        <v>2855</v>
      </c>
      <c r="B185" s="305" t="s">
        <v>2856</v>
      </c>
      <c r="C185" s="307"/>
      <c r="D185" s="307"/>
      <c r="E185" s="308" t="str">
        <f t="shared" si="9"/>
        <v/>
      </c>
      <c r="F185" s="304" t="str">
        <f t="shared" si="10"/>
        <v>否</v>
      </c>
      <c r="G185" s="288" t="str">
        <f t="shared" si="11"/>
        <v>项</v>
      </c>
    </row>
    <row r="186" ht="36" hidden="1" customHeight="1" spans="1:7">
      <c r="A186" s="306" t="s">
        <v>2857</v>
      </c>
      <c r="B186" s="305" t="s">
        <v>2858</v>
      </c>
      <c r="C186" s="307"/>
      <c r="D186" s="307"/>
      <c r="E186" s="308" t="str">
        <f t="shared" si="9"/>
        <v/>
      </c>
      <c r="F186" s="304" t="str">
        <f t="shared" si="10"/>
        <v>否</v>
      </c>
      <c r="G186" s="288" t="str">
        <f t="shared" si="11"/>
        <v>项</v>
      </c>
    </row>
    <row r="187" ht="28" hidden="1" customHeight="1" spans="1:7">
      <c r="A187" s="306" t="s">
        <v>2859</v>
      </c>
      <c r="B187" s="305" t="s">
        <v>2860</v>
      </c>
      <c r="C187" s="307"/>
      <c r="D187" s="307"/>
      <c r="E187" s="308" t="str">
        <f t="shared" si="9"/>
        <v/>
      </c>
      <c r="F187" s="304" t="str">
        <f t="shared" si="10"/>
        <v>否</v>
      </c>
      <c r="G187" s="288" t="str">
        <f t="shared" si="11"/>
        <v>项</v>
      </c>
    </row>
    <row r="188" ht="39" hidden="1" customHeight="1" spans="1:7">
      <c r="A188" s="306" t="s">
        <v>2861</v>
      </c>
      <c r="B188" s="305" t="s">
        <v>2862</v>
      </c>
      <c r="C188" s="307"/>
      <c r="D188" s="307"/>
      <c r="E188" s="308" t="str">
        <f t="shared" si="9"/>
        <v/>
      </c>
      <c r="F188" s="304" t="str">
        <f t="shared" si="10"/>
        <v>否</v>
      </c>
      <c r="G188" s="288" t="str">
        <f t="shared" si="11"/>
        <v>项</v>
      </c>
    </row>
    <row r="189" ht="24" customHeight="1" spans="1:7">
      <c r="A189" s="306" t="s">
        <v>2863</v>
      </c>
      <c r="B189" s="305" t="s">
        <v>2864</v>
      </c>
      <c r="C189" s="307"/>
      <c r="D189" s="307"/>
      <c r="E189" s="311" t="str">
        <f t="shared" ref="E189:E204" si="14">IF(C189&lt;&gt;0,D189/C189-1,"")</f>
        <v/>
      </c>
      <c r="F189" s="304" t="str">
        <f t="shared" si="10"/>
        <v>否</v>
      </c>
      <c r="G189" s="288" t="str">
        <f t="shared" si="11"/>
        <v>项</v>
      </c>
    </row>
    <row r="190" s="281" customFormat="1" ht="18" customHeight="1" spans="1:7">
      <c r="A190" s="306" t="s">
        <v>2865</v>
      </c>
      <c r="B190" s="305" t="s">
        <v>2866</v>
      </c>
      <c r="C190" s="307">
        <v>11</v>
      </c>
      <c r="D190" s="307"/>
      <c r="E190" s="311">
        <f t="shared" si="14"/>
        <v>-1</v>
      </c>
      <c r="F190" s="304" t="str">
        <f t="shared" si="10"/>
        <v>是</v>
      </c>
      <c r="G190" s="288" t="str">
        <f t="shared" si="11"/>
        <v>项</v>
      </c>
    </row>
    <row r="191" ht="22" customHeight="1" spans="1:7">
      <c r="A191" s="306" t="s">
        <v>2867</v>
      </c>
      <c r="B191" s="305" t="s">
        <v>2868</v>
      </c>
      <c r="C191" s="307"/>
      <c r="D191" s="307"/>
      <c r="E191" s="311" t="str">
        <f t="shared" si="14"/>
        <v/>
      </c>
      <c r="F191" s="304" t="str">
        <f t="shared" si="10"/>
        <v>否</v>
      </c>
      <c r="G191" s="288" t="str">
        <f t="shared" si="11"/>
        <v>项</v>
      </c>
    </row>
    <row r="192" ht="38" customHeight="1" spans="1:7">
      <c r="A192" s="306" t="s">
        <v>2869</v>
      </c>
      <c r="B192" s="305" t="s">
        <v>2870</v>
      </c>
      <c r="C192" s="307">
        <f>SUBTOTAL(9,C193:C203)</f>
        <v>1305</v>
      </c>
      <c r="D192" s="307">
        <f>SUBTOTAL(9,D193:D203)</f>
        <v>733</v>
      </c>
      <c r="E192" s="311">
        <f t="shared" si="14"/>
        <v>-0.438</v>
      </c>
      <c r="F192" s="304" t="str">
        <f t="shared" si="10"/>
        <v>是</v>
      </c>
      <c r="G192" s="288" t="str">
        <f t="shared" si="11"/>
        <v>款</v>
      </c>
    </row>
    <row r="193" ht="30" customHeight="1" spans="1:7">
      <c r="A193" s="314">
        <v>2296001</v>
      </c>
      <c r="B193" s="305" t="s">
        <v>2871</v>
      </c>
      <c r="C193" s="307"/>
      <c r="D193" s="307"/>
      <c r="E193" s="311" t="str">
        <f t="shared" si="14"/>
        <v/>
      </c>
      <c r="F193" s="304" t="str">
        <f t="shared" si="10"/>
        <v>否</v>
      </c>
      <c r="G193" s="288" t="str">
        <f t="shared" si="11"/>
        <v>项</v>
      </c>
    </row>
    <row r="194" s="281" customFormat="1" ht="27" customHeight="1" spans="1:7">
      <c r="A194" s="306" t="s">
        <v>2872</v>
      </c>
      <c r="B194" s="305" t="s">
        <v>2873</v>
      </c>
      <c r="C194" s="307">
        <v>579</v>
      </c>
      <c r="D194" s="307">
        <v>241</v>
      </c>
      <c r="E194" s="311">
        <f t="shared" si="14"/>
        <v>-0.584</v>
      </c>
      <c r="F194" s="304" t="str">
        <f t="shared" si="10"/>
        <v>是</v>
      </c>
      <c r="G194" s="288" t="str">
        <f t="shared" si="11"/>
        <v>项</v>
      </c>
    </row>
    <row r="195" ht="30" customHeight="1" spans="1:7">
      <c r="A195" s="306" t="s">
        <v>2874</v>
      </c>
      <c r="B195" s="305" t="s">
        <v>2875</v>
      </c>
      <c r="C195" s="307">
        <v>165</v>
      </c>
      <c r="D195" s="307">
        <v>370</v>
      </c>
      <c r="E195" s="311">
        <f t="shared" si="14"/>
        <v>1.242</v>
      </c>
      <c r="F195" s="304" t="str">
        <f t="shared" si="10"/>
        <v>是</v>
      </c>
      <c r="G195" s="288" t="str">
        <f t="shared" si="11"/>
        <v>项</v>
      </c>
    </row>
    <row r="196" ht="18" customHeight="1" spans="1:7">
      <c r="A196" s="306" t="s">
        <v>2876</v>
      </c>
      <c r="B196" s="305" t="s">
        <v>2877</v>
      </c>
      <c r="C196" s="307">
        <v>18</v>
      </c>
      <c r="D196" s="307"/>
      <c r="E196" s="311">
        <f t="shared" si="14"/>
        <v>-1</v>
      </c>
      <c r="F196" s="304" t="str">
        <f t="shared" ref="F196:F259" si="15">IF(LEN(A196)=3,"是",IF(B196&lt;&gt;"",IF(SUM(C196:D196)&lt;&gt;0,"是","否"),"是"))</f>
        <v>是</v>
      </c>
      <c r="G196" s="288" t="str">
        <f t="shared" ref="G196:G259" si="16">IF(LEN(A196)=3,"类",IF(LEN(A196)=5,"款","项"))</f>
        <v>项</v>
      </c>
    </row>
    <row r="197" ht="29" customHeight="1" spans="1:7">
      <c r="A197" s="306" t="s">
        <v>2878</v>
      </c>
      <c r="B197" s="305" t="s">
        <v>2879</v>
      </c>
      <c r="C197" s="307"/>
      <c r="D197" s="307"/>
      <c r="E197" s="311" t="str">
        <f t="shared" si="14"/>
        <v/>
      </c>
      <c r="F197" s="304" t="str">
        <f t="shared" si="15"/>
        <v>否</v>
      </c>
      <c r="G197" s="288" t="str">
        <f t="shared" si="16"/>
        <v>项</v>
      </c>
    </row>
    <row r="198" ht="24" customHeight="1" spans="1:7">
      <c r="A198" s="306" t="s">
        <v>2880</v>
      </c>
      <c r="B198" s="305" t="s">
        <v>2881</v>
      </c>
      <c r="C198" s="307">
        <v>92</v>
      </c>
      <c r="D198" s="307">
        <v>27</v>
      </c>
      <c r="E198" s="311">
        <f t="shared" si="14"/>
        <v>-0.707</v>
      </c>
      <c r="F198" s="304" t="str">
        <f t="shared" si="15"/>
        <v>是</v>
      </c>
      <c r="G198" s="288" t="str">
        <f t="shared" si="16"/>
        <v>项</v>
      </c>
    </row>
    <row r="199" s="281" customFormat="1" ht="22" customHeight="1" spans="1:7">
      <c r="A199" s="306" t="s">
        <v>2882</v>
      </c>
      <c r="B199" s="305" t="s">
        <v>2883</v>
      </c>
      <c r="C199" s="307"/>
      <c r="D199" s="307"/>
      <c r="E199" s="311" t="str">
        <f t="shared" si="14"/>
        <v/>
      </c>
      <c r="F199" s="304" t="str">
        <f t="shared" si="15"/>
        <v>否</v>
      </c>
      <c r="G199" s="288" t="str">
        <f t="shared" si="16"/>
        <v>项</v>
      </c>
    </row>
    <row r="200" s="281" customFormat="1" ht="29" customHeight="1" spans="1:7">
      <c r="A200" s="306" t="s">
        <v>2884</v>
      </c>
      <c r="B200" s="305" t="s">
        <v>2885</v>
      </c>
      <c r="C200" s="307"/>
      <c r="D200" s="307"/>
      <c r="E200" s="311" t="str">
        <f t="shared" si="14"/>
        <v/>
      </c>
      <c r="F200" s="304" t="str">
        <f t="shared" si="15"/>
        <v>否</v>
      </c>
      <c r="G200" s="288" t="str">
        <f t="shared" si="16"/>
        <v>项</v>
      </c>
    </row>
    <row r="201" s="281" customFormat="1" ht="20" customHeight="1" spans="1:7">
      <c r="A201" s="306" t="s">
        <v>2886</v>
      </c>
      <c r="B201" s="305" t="s">
        <v>2887</v>
      </c>
      <c r="C201" s="307"/>
      <c r="D201" s="307"/>
      <c r="E201" s="311" t="str">
        <f t="shared" si="14"/>
        <v/>
      </c>
      <c r="F201" s="304" t="str">
        <f t="shared" si="15"/>
        <v>否</v>
      </c>
      <c r="G201" s="288" t="str">
        <f t="shared" si="16"/>
        <v>项</v>
      </c>
    </row>
    <row r="202" ht="24" customHeight="1" spans="1:7">
      <c r="A202" s="306" t="s">
        <v>2888</v>
      </c>
      <c r="B202" s="305" t="s">
        <v>2889</v>
      </c>
      <c r="C202" s="307">
        <v>107</v>
      </c>
      <c r="D202" s="307"/>
      <c r="E202" s="311">
        <f t="shared" si="14"/>
        <v>-1</v>
      </c>
      <c r="F202" s="304" t="str">
        <f t="shared" si="15"/>
        <v>是</v>
      </c>
      <c r="G202" s="288" t="str">
        <f t="shared" si="16"/>
        <v>项</v>
      </c>
    </row>
    <row r="203" s="281" customFormat="1" ht="40" customHeight="1" spans="1:7">
      <c r="A203" s="306" t="s">
        <v>2890</v>
      </c>
      <c r="B203" s="305" t="s">
        <v>2891</v>
      </c>
      <c r="C203" s="307">
        <v>344</v>
      </c>
      <c r="D203" s="307">
        <v>95</v>
      </c>
      <c r="E203" s="311">
        <f t="shared" si="14"/>
        <v>-0.724</v>
      </c>
      <c r="F203" s="304" t="str">
        <f t="shared" si="15"/>
        <v>是</v>
      </c>
      <c r="G203" s="288" t="str">
        <f t="shared" si="16"/>
        <v>项</v>
      </c>
    </row>
    <row r="204" s="281" customFormat="1" ht="38" customHeight="1" spans="1:7">
      <c r="A204" s="300" t="s">
        <v>113</v>
      </c>
      <c r="B204" s="301" t="s">
        <v>2892</v>
      </c>
      <c r="C204" s="310">
        <f>SUBTOTAL(9,C206:C220)</f>
        <v>13411</v>
      </c>
      <c r="D204" s="310">
        <f>SUBTOTAL(9,D206:D220)</f>
        <v>14212</v>
      </c>
      <c r="E204" s="311">
        <f t="shared" si="14"/>
        <v>0.06</v>
      </c>
      <c r="F204" s="304" t="str">
        <f t="shared" si="15"/>
        <v>是</v>
      </c>
      <c r="G204" s="288" t="str">
        <f t="shared" si="16"/>
        <v>类</v>
      </c>
    </row>
    <row r="205" s="281" customFormat="1" ht="38" hidden="1" customHeight="1" spans="1:7">
      <c r="A205" s="306" t="s">
        <v>2893</v>
      </c>
      <c r="B205" s="305" t="s">
        <v>2894</v>
      </c>
      <c r="C205" s="307">
        <v>0</v>
      </c>
      <c r="D205" s="307">
        <v>0</v>
      </c>
      <c r="E205" s="308" t="str">
        <f>IF(C205&gt;0,D205/C205-1,IF(C205&lt;0,-(D205/C205-1),""))</f>
        <v/>
      </c>
      <c r="F205" s="304" t="str">
        <f t="shared" si="15"/>
        <v>否</v>
      </c>
      <c r="G205" s="288" t="str">
        <f t="shared" si="16"/>
        <v>项</v>
      </c>
    </row>
    <row r="206" s="281" customFormat="1" ht="23" customHeight="1" spans="1:7">
      <c r="A206" s="306" t="s">
        <v>2895</v>
      </c>
      <c r="B206" s="305" t="s">
        <v>2896</v>
      </c>
      <c r="C206" s="307">
        <v>0</v>
      </c>
      <c r="D206" s="307">
        <v>0</v>
      </c>
      <c r="E206" s="311" t="str">
        <f t="shared" ref="E206:E222" si="17">IF(C206&lt;&gt;0,D206/C206-1,"")</f>
        <v/>
      </c>
      <c r="F206" s="304" t="str">
        <f t="shared" si="15"/>
        <v>否</v>
      </c>
      <c r="G206" s="288" t="str">
        <f t="shared" si="16"/>
        <v>项</v>
      </c>
    </row>
    <row r="207" s="281" customFormat="1" ht="32" customHeight="1" spans="1:7">
      <c r="A207" s="306" t="s">
        <v>2897</v>
      </c>
      <c r="B207" s="305" t="s">
        <v>2898</v>
      </c>
      <c r="C207" s="307">
        <v>0</v>
      </c>
      <c r="D207" s="307">
        <v>0</v>
      </c>
      <c r="E207" s="311" t="str">
        <f t="shared" si="17"/>
        <v/>
      </c>
      <c r="F207" s="304" t="str">
        <f t="shared" si="15"/>
        <v>否</v>
      </c>
      <c r="G207" s="288" t="str">
        <f t="shared" si="16"/>
        <v>项</v>
      </c>
    </row>
    <row r="208" s="281" customFormat="1" ht="28" customHeight="1" spans="1:7">
      <c r="A208" s="306" t="s">
        <v>2899</v>
      </c>
      <c r="B208" s="305" t="s">
        <v>2900</v>
      </c>
      <c r="C208" s="307">
        <v>11065</v>
      </c>
      <c r="D208" s="307">
        <v>10559</v>
      </c>
      <c r="E208" s="311">
        <f t="shared" si="17"/>
        <v>-0.046</v>
      </c>
      <c r="F208" s="304" t="str">
        <f t="shared" si="15"/>
        <v>是</v>
      </c>
      <c r="G208" s="288" t="str">
        <f t="shared" si="16"/>
        <v>项</v>
      </c>
    </row>
    <row r="209" s="281" customFormat="1" ht="34" customHeight="1" spans="1:7">
      <c r="A209" s="306" t="s">
        <v>2901</v>
      </c>
      <c r="B209" s="305" t="s">
        <v>2902</v>
      </c>
      <c r="C209" s="307"/>
      <c r="D209" s="307"/>
      <c r="E209" s="311" t="str">
        <f t="shared" si="17"/>
        <v/>
      </c>
      <c r="F209" s="304" t="str">
        <f t="shared" si="15"/>
        <v>否</v>
      </c>
      <c r="G209" s="288" t="str">
        <f t="shared" si="16"/>
        <v>项</v>
      </c>
    </row>
    <row r="210" ht="29" customHeight="1" spans="1:7">
      <c r="A210" s="306" t="s">
        <v>2903</v>
      </c>
      <c r="B210" s="305" t="s">
        <v>2904</v>
      </c>
      <c r="C210" s="307"/>
      <c r="D210" s="307"/>
      <c r="E210" s="311" t="str">
        <f t="shared" si="17"/>
        <v/>
      </c>
      <c r="F210" s="304" t="str">
        <f t="shared" si="15"/>
        <v>否</v>
      </c>
      <c r="G210" s="288" t="str">
        <f t="shared" si="16"/>
        <v>项</v>
      </c>
    </row>
    <row r="211" ht="36" customHeight="1" spans="1:7">
      <c r="A211" s="306" t="s">
        <v>2905</v>
      </c>
      <c r="B211" s="305" t="s">
        <v>2906</v>
      </c>
      <c r="C211" s="307"/>
      <c r="D211" s="307"/>
      <c r="E211" s="311" t="str">
        <f t="shared" si="17"/>
        <v/>
      </c>
      <c r="F211" s="304" t="str">
        <f t="shared" si="15"/>
        <v>否</v>
      </c>
      <c r="G211" s="288" t="str">
        <f t="shared" si="16"/>
        <v>项</v>
      </c>
    </row>
    <row r="212" ht="27" customHeight="1" spans="1:7">
      <c r="A212" s="306" t="s">
        <v>2907</v>
      </c>
      <c r="B212" s="305" t="s">
        <v>2908</v>
      </c>
      <c r="C212" s="307"/>
      <c r="D212" s="307"/>
      <c r="E212" s="311" t="str">
        <f t="shared" si="17"/>
        <v/>
      </c>
      <c r="F212" s="304" t="str">
        <f t="shared" si="15"/>
        <v>否</v>
      </c>
      <c r="G212" s="288" t="str">
        <f t="shared" si="16"/>
        <v>项</v>
      </c>
    </row>
    <row r="213" ht="36" customHeight="1" spans="1:7">
      <c r="A213" s="306" t="s">
        <v>2909</v>
      </c>
      <c r="B213" s="305" t="s">
        <v>2910</v>
      </c>
      <c r="C213" s="307"/>
      <c r="D213" s="307"/>
      <c r="E213" s="311" t="str">
        <f t="shared" si="17"/>
        <v/>
      </c>
      <c r="F213" s="304" t="str">
        <f t="shared" si="15"/>
        <v>否</v>
      </c>
      <c r="G213" s="288" t="str">
        <f t="shared" si="16"/>
        <v>项</v>
      </c>
    </row>
    <row r="214" ht="33" customHeight="1" spans="1:7">
      <c r="A214" s="306" t="s">
        <v>2911</v>
      </c>
      <c r="B214" s="305" t="s">
        <v>2912</v>
      </c>
      <c r="C214" s="307"/>
      <c r="D214" s="307"/>
      <c r="E214" s="311" t="str">
        <f t="shared" si="17"/>
        <v/>
      </c>
      <c r="F214" s="304" t="str">
        <f t="shared" si="15"/>
        <v>否</v>
      </c>
      <c r="G214" s="288" t="str">
        <f t="shared" si="16"/>
        <v>项</v>
      </c>
    </row>
    <row r="215" ht="28" customHeight="1" spans="1:7">
      <c r="A215" s="306" t="s">
        <v>2913</v>
      </c>
      <c r="B215" s="305" t="s">
        <v>2914</v>
      </c>
      <c r="C215" s="307"/>
      <c r="D215" s="307"/>
      <c r="E215" s="311" t="str">
        <f t="shared" si="17"/>
        <v/>
      </c>
      <c r="F215" s="304" t="str">
        <f t="shared" si="15"/>
        <v>否</v>
      </c>
      <c r="G215" s="288" t="str">
        <f t="shared" si="16"/>
        <v>项</v>
      </c>
    </row>
    <row r="216" ht="32" customHeight="1" spans="1:7">
      <c r="A216" s="306" t="s">
        <v>2915</v>
      </c>
      <c r="B216" s="305" t="s">
        <v>2916</v>
      </c>
      <c r="C216" s="307">
        <v>1496</v>
      </c>
      <c r="D216" s="307">
        <v>1496</v>
      </c>
      <c r="E216" s="311">
        <f t="shared" si="17"/>
        <v>0</v>
      </c>
      <c r="F216" s="304" t="str">
        <f t="shared" si="15"/>
        <v>是</v>
      </c>
      <c r="G216" s="288" t="str">
        <f t="shared" si="16"/>
        <v>项</v>
      </c>
    </row>
    <row r="217" s="281" customFormat="1" ht="38" customHeight="1" spans="1:7">
      <c r="A217" s="306" t="s">
        <v>2917</v>
      </c>
      <c r="B217" s="305" t="s">
        <v>2918</v>
      </c>
      <c r="C217" s="307"/>
      <c r="D217" s="307">
        <v>596</v>
      </c>
      <c r="E217" s="311" t="str">
        <f t="shared" si="17"/>
        <v/>
      </c>
      <c r="F217" s="304" t="str">
        <f t="shared" si="15"/>
        <v>是</v>
      </c>
      <c r="G217" s="288" t="str">
        <f t="shared" si="16"/>
        <v>项</v>
      </c>
    </row>
    <row r="218" s="281" customFormat="1" ht="33" customHeight="1" spans="1:7">
      <c r="A218" s="306" t="s">
        <v>2919</v>
      </c>
      <c r="B218" s="305" t="s">
        <v>2920</v>
      </c>
      <c r="C218" s="307"/>
      <c r="D218" s="307">
        <v>490</v>
      </c>
      <c r="E218" s="311" t="str">
        <f t="shared" si="17"/>
        <v/>
      </c>
      <c r="F218" s="304" t="str">
        <f t="shared" si="15"/>
        <v>是</v>
      </c>
      <c r="G218" s="288" t="str">
        <f t="shared" si="16"/>
        <v>项</v>
      </c>
    </row>
    <row r="219" s="281" customFormat="1" ht="33" customHeight="1" spans="1:7">
      <c r="A219" s="306" t="s">
        <v>2921</v>
      </c>
      <c r="B219" s="305" t="s">
        <v>2922</v>
      </c>
      <c r="C219" s="307">
        <v>850</v>
      </c>
      <c r="D219" s="307">
        <v>1071</v>
      </c>
      <c r="E219" s="311">
        <f t="shared" si="17"/>
        <v>0.26</v>
      </c>
      <c r="F219" s="304" t="str">
        <f t="shared" si="15"/>
        <v>是</v>
      </c>
      <c r="G219" s="288" t="str">
        <f t="shared" si="16"/>
        <v>项</v>
      </c>
    </row>
    <row r="220" ht="33" customHeight="1" spans="1:7">
      <c r="A220" s="306" t="s">
        <v>2923</v>
      </c>
      <c r="B220" s="305" t="s">
        <v>2924</v>
      </c>
      <c r="C220" s="307"/>
      <c r="D220" s="307"/>
      <c r="E220" s="311" t="str">
        <f t="shared" si="17"/>
        <v/>
      </c>
      <c r="F220" s="304" t="str">
        <f t="shared" si="15"/>
        <v>否</v>
      </c>
      <c r="G220" s="288" t="str">
        <f t="shared" si="16"/>
        <v>项</v>
      </c>
    </row>
    <row r="221" s="281" customFormat="1" ht="38" customHeight="1" spans="1:7">
      <c r="A221" s="300" t="s">
        <v>115</v>
      </c>
      <c r="B221" s="301" t="s">
        <v>2925</v>
      </c>
      <c r="C221" s="310">
        <f>SUBTOTAL(9,C222:C238)</f>
        <v>71</v>
      </c>
      <c r="D221" s="310">
        <f>SUBTOTAL(9,D222:D238)</f>
        <v>145</v>
      </c>
      <c r="E221" s="311">
        <f t="shared" si="17"/>
        <v>1.042</v>
      </c>
      <c r="F221" s="304" t="str">
        <f t="shared" si="15"/>
        <v>是</v>
      </c>
      <c r="G221" s="288" t="str">
        <f t="shared" si="16"/>
        <v>类</v>
      </c>
    </row>
    <row r="222" s="281" customFormat="1" ht="38" customHeight="1" spans="1:7">
      <c r="A222" s="314">
        <v>23304</v>
      </c>
      <c r="B222" s="305" t="s">
        <v>2926</v>
      </c>
      <c r="C222" s="307"/>
      <c r="D222" s="307"/>
      <c r="E222" s="311" t="str">
        <f t="shared" si="17"/>
        <v/>
      </c>
      <c r="F222" s="304" t="str">
        <f t="shared" si="15"/>
        <v>否</v>
      </c>
      <c r="G222" s="288" t="str">
        <f t="shared" si="16"/>
        <v>款</v>
      </c>
    </row>
    <row r="223" ht="38" hidden="1" customHeight="1" spans="1:7">
      <c r="A223" s="306" t="s">
        <v>2927</v>
      </c>
      <c r="B223" s="305" t="s">
        <v>2928</v>
      </c>
      <c r="C223" s="307">
        <v>0</v>
      </c>
      <c r="D223" s="307">
        <v>0</v>
      </c>
      <c r="E223" s="308" t="str">
        <f>IF(C223&gt;0,D223/C223-1,IF(C223&lt;0,-(D223/C223-1),""))</f>
        <v/>
      </c>
      <c r="F223" s="304" t="str">
        <f t="shared" si="15"/>
        <v>否</v>
      </c>
      <c r="G223" s="288" t="str">
        <f t="shared" si="16"/>
        <v>项</v>
      </c>
    </row>
    <row r="224" s="281" customFormat="1" ht="38" hidden="1" customHeight="1" spans="1:7">
      <c r="A224" s="306" t="s">
        <v>2929</v>
      </c>
      <c r="B224" s="305" t="s">
        <v>2930</v>
      </c>
      <c r="C224" s="307">
        <v>0</v>
      </c>
      <c r="D224" s="307">
        <v>0</v>
      </c>
      <c r="E224" s="308" t="str">
        <f>IF(C224&gt;0,D224/C224-1,IF(C224&lt;0,-(D224/C224-1),""))</f>
        <v/>
      </c>
      <c r="F224" s="304" t="str">
        <f t="shared" si="15"/>
        <v>否</v>
      </c>
      <c r="G224" s="288" t="str">
        <f t="shared" si="16"/>
        <v>项</v>
      </c>
    </row>
    <row r="225" ht="33" customHeight="1" spans="1:7">
      <c r="A225" s="306" t="s">
        <v>2931</v>
      </c>
      <c r="B225" s="305" t="s">
        <v>2932</v>
      </c>
      <c r="C225" s="307">
        <v>0</v>
      </c>
      <c r="D225" s="307">
        <v>0</v>
      </c>
      <c r="E225" s="311" t="str">
        <f t="shared" ref="E225:E241" si="18">IF(C225&lt;&gt;0,D225/C225-1,"")</f>
        <v/>
      </c>
      <c r="F225" s="304" t="str">
        <f t="shared" si="15"/>
        <v>否</v>
      </c>
      <c r="G225" s="288" t="str">
        <f t="shared" si="16"/>
        <v>项</v>
      </c>
    </row>
    <row r="226" s="281" customFormat="1" ht="36" customHeight="1" spans="1:7">
      <c r="A226" s="306" t="s">
        <v>2933</v>
      </c>
      <c r="B226" s="305" t="s">
        <v>2934</v>
      </c>
      <c r="C226" s="307">
        <v>2</v>
      </c>
      <c r="D226" s="307">
        <v>4</v>
      </c>
      <c r="E226" s="311">
        <f t="shared" si="18"/>
        <v>1</v>
      </c>
      <c r="F226" s="304" t="str">
        <f t="shared" si="15"/>
        <v>是</v>
      </c>
      <c r="G226" s="288" t="str">
        <f t="shared" si="16"/>
        <v>项</v>
      </c>
    </row>
    <row r="227" s="281" customFormat="1" ht="30" customHeight="1" spans="1:7">
      <c r="A227" s="306" t="s">
        <v>2935</v>
      </c>
      <c r="B227" s="305" t="s">
        <v>2936</v>
      </c>
      <c r="C227" s="307"/>
      <c r="D227" s="307"/>
      <c r="E227" s="311" t="str">
        <f t="shared" si="18"/>
        <v/>
      </c>
      <c r="F227" s="304" t="str">
        <f t="shared" si="15"/>
        <v>否</v>
      </c>
      <c r="G227" s="288" t="str">
        <f t="shared" si="16"/>
        <v>项</v>
      </c>
    </row>
    <row r="228" ht="27" customHeight="1" spans="1:7">
      <c r="A228" s="306" t="s">
        <v>2937</v>
      </c>
      <c r="B228" s="305" t="s">
        <v>2938</v>
      </c>
      <c r="C228" s="307"/>
      <c r="D228" s="307"/>
      <c r="E228" s="311" t="str">
        <f t="shared" si="18"/>
        <v/>
      </c>
      <c r="F228" s="304" t="str">
        <f t="shared" si="15"/>
        <v>否</v>
      </c>
      <c r="G228" s="288" t="str">
        <f t="shared" si="16"/>
        <v>项</v>
      </c>
    </row>
    <row r="229" ht="25" customHeight="1" spans="1:7">
      <c r="A229" s="306" t="s">
        <v>2939</v>
      </c>
      <c r="B229" s="305" t="s">
        <v>2940</v>
      </c>
      <c r="C229" s="307"/>
      <c r="D229" s="307"/>
      <c r="E229" s="311" t="str">
        <f t="shared" si="18"/>
        <v/>
      </c>
      <c r="F229" s="304" t="str">
        <f t="shared" si="15"/>
        <v>否</v>
      </c>
      <c r="G229" s="288" t="str">
        <f t="shared" si="16"/>
        <v>项</v>
      </c>
    </row>
    <row r="230" ht="29" customHeight="1" spans="1:7">
      <c r="A230" s="306" t="s">
        <v>2941</v>
      </c>
      <c r="B230" s="305" t="s">
        <v>2942</v>
      </c>
      <c r="C230" s="307"/>
      <c r="D230" s="307"/>
      <c r="E230" s="311" t="str">
        <f t="shared" si="18"/>
        <v/>
      </c>
      <c r="F230" s="304" t="str">
        <f t="shared" si="15"/>
        <v>否</v>
      </c>
      <c r="G230" s="288" t="str">
        <f t="shared" si="16"/>
        <v>项</v>
      </c>
    </row>
    <row r="231" ht="27" customHeight="1" spans="1:7">
      <c r="A231" s="306" t="s">
        <v>2943</v>
      </c>
      <c r="B231" s="305" t="s">
        <v>2944</v>
      </c>
      <c r="C231" s="307"/>
      <c r="D231" s="307"/>
      <c r="E231" s="311" t="str">
        <f t="shared" si="18"/>
        <v/>
      </c>
      <c r="F231" s="304" t="str">
        <f t="shared" si="15"/>
        <v>否</v>
      </c>
      <c r="G231" s="288" t="str">
        <f t="shared" si="16"/>
        <v>项</v>
      </c>
    </row>
    <row r="232" ht="24" customHeight="1" spans="1:7">
      <c r="A232" s="306" t="s">
        <v>2945</v>
      </c>
      <c r="B232" s="305" t="s">
        <v>2946</v>
      </c>
      <c r="C232" s="307"/>
      <c r="D232" s="307"/>
      <c r="E232" s="311" t="str">
        <f t="shared" si="18"/>
        <v/>
      </c>
      <c r="F232" s="304" t="str">
        <f t="shared" si="15"/>
        <v>否</v>
      </c>
      <c r="G232" s="288" t="str">
        <f t="shared" si="16"/>
        <v>项</v>
      </c>
    </row>
    <row r="233" ht="31" customHeight="1" spans="1:7">
      <c r="A233" s="306" t="s">
        <v>2947</v>
      </c>
      <c r="B233" s="305" t="s">
        <v>2948</v>
      </c>
      <c r="C233" s="307"/>
      <c r="D233" s="307"/>
      <c r="E233" s="311" t="str">
        <f t="shared" si="18"/>
        <v/>
      </c>
      <c r="F233" s="304" t="str">
        <f t="shared" si="15"/>
        <v>否</v>
      </c>
      <c r="G233" s="288" t="str">
        <f t="shared" si="16"/>
        <v>项</v>
      </c>
    </row>
    <row r="234" ht="36" customHeight="1" spans="1:7">
      <c r="A234" s="306" t="s">
        <v>2949</v>
      </c>
      <c r="B234" s="305" t="s">
        <v>2950</v>
      </c>
      <c r="C234" s="307"/>
      <c r="D234" s="307"/>
      <c r="E234" s="311" t="str">
        <f t="shared" si="18"/>
        <v/>
      </c>
      <c r="F234" s="304" t="str">
        <f t="shared" si="15"/>
        <v>否</v>
      </c>
      <c r="G234" s="288" t="str">
        <f t="shared" si="16"/>
        <v>项</v>
      </c>
    </row>
    <row r="235" ht="22" customHeight="1" spans="1:7">
      <c r="A235" s="306" t="s">
        <v>2951</v>
      </c>
      <c r="B235" s="305" t="s">
        <v>2952</v>
      </c>
      <c r="C235" s="307">
        <v>16</v>
      </c>
      <c r="D235" s="307">
        <v>20</v>
      </c>
      <c r="E235" s="311">
        <f t="shared" si="18"/>
        <v>0.25</v>
      </c>
      <c r="F235" s="304" t="str">
        <f t="shared" si="15"/>
        <v>是</v>
      </c>
      <c r="G235" s="288" t="str">
        <f t="shared" si="16"/>
        <v>项</v>
      </c>
    </row>
    <row r="236" s="281" customFormat="1" ht="36" customHeight="1" spans="1:7">
      <c r="A236" s="306" t="s">
        <v>2953</v>
      </c>
      <c r="B236" s="305" t="s">
        <v>2954</v>
      </c>
      <c r="C236" s="307">
        <v>16</v>
      </c>
      <c r="D236" s="307">
        <v>20</v>
      </c>
      <c r="E236" s="311">
        <f t="shared" si="18"/>
        <v>0.25</v>
      </c>
      <c r="F236" s="304" t="str">
        <f t="shared" si="15"/>
        <v>是</v>
      </c>
      <c r="G236" s="288" t="str">
        <f t="shared" si="16"/>
        <v>项</v>
      </c>
    </row>
    <row r="237" ht="27" customHeight="1" spans="1:7">
      <c r="A237" s="306" t="s">
        <v>2955</v>
      </c>
      <c r="B237" s="305" t="s">
        <v>2956</v>
      </c>
      <c r="C237" s="307">
        <v>37</v>
      </c>
      <c r="D237" s="307">
        <v>101</v>
      </c>
      <c r="E237" s="311">
        <f t="shared" si="18"/>
        <v>1.73</v>
      </c>
      <c r="F237" s="304" t="str">
        <f t="shared" si="15"/>
        <v>是</v>
      </c>
      <c r="G237" s="288" t="str">
        <f t="shared" si="16"/>
        <v>项</v>
      </c>
    </row>
    <row r="238" ht="36" customHeight="1" spans="1:7">
      <c r="A238" s="306" t="s">
        <v>2957</v>
      </c>
      <c r="B238" s="305" t="s">
        <v>2958</v>
      </c>
      <c r="C238" s="307"/>
      <c r="D238" s="307"/>
      <c r="E238" s="311" t="str">
        <f t="shared" si="18"/>
        <v/>
      </c>
      <c r="F238" s="304" t="str">
        <f t="shared" si="15"/>
        <v>否</v>
      </c>
      <c r="G238" s="288" t="str">
        <f t="shared" si="16"/>
        <v>项</v>
      </c>
    </row>
    <row r="239" ht="38" customHeight="1" spans="1:7">
      <c r="A239" s="313" t="s">
        <v>2959</v>
      </c>
      <c r="B239" s="301" t="s">
        <v>2960</v>
      </c>
      <c r="C239" s="310">
        <f>C240+C253</f>
        <v>25963</v>
      </c>
      <c r="D239" s="310">
        <f>D240+D253</f>
        <v>0</v>
      </c>
      <c r="E239" s="311">
        <f t="shared" si="18"/>
        <v>-1</v>
      </c>
      <c r="F239" s="304" t="str">
        <f t="shared" si="15"/>
        <v>是</v>
      </c>
      <c r="G239" s="288" t="str">
        <f t="shared" si="16"/>
        <v>类</v>
      </c>
    </row>
    <row r="240" ht="38" customHeight="1" spans="1:7">
      <c r="A240" s="314" t="s">
        <v>2961</v>
      </c>
      <c r="B240" s="305" t="s">
        <v>2962</v>
      </c>
      <c r="C240" s="307">
        <f>SUBTOTAL(9,C241:C252)</f>
        <v>25783</v>
      </c>
      <c r="D240" s="307">
        <f>SUBTOTAL(9,D241:D252)</f>
        <v>0</v>
      </c>
      <c r="E240" s="311">
        <f t="shared" si="18"/>
        <v>-1</v>
      </c>
      <c r="F240" s="304" t="str">
        <f t="shared" si="15"/>
        <v>是</v>
      </c>
      <c r="G240" s="288" t="str">
        <f t="shared" si="16"/>
        <v>款</v>
      </c>
    </row>
    <row r="241" ht="33" customHeight="1" spans="1:7">
      <c r="A241" s="314" t="s">
        <v>2963</v>
      </c>
      <c r="B241" s="305" t="s">
        <v>2964</v>
      </c>
      <c r="C241" s="307">
        <v>13000</v>
      </c>
      <c r="D241" s="307"/>
      <c r="E241" s="311">
        <f t="shared" si="18"/>
        <v>-1</v>
      </c>
      <c r="F241" s="304" t="str">
        <f t="shared" si="15"/>
        <v>是</v>
      </c>
      <c r="G241" s="288" t="str">
        <f t="shared" si="16"/>
        <v>项</v>
      </c>
    </row>
    <row r="242" ht="18" hidden="1" customHeight="1" spans="1:7">
      <c r="A242" s="314" t="s">
        <v>2965</v>
      </c>
      <c r="B242" s="305" t="s">
        <v>2966</v>
      </c>
      <c r="C242" s="307"/>
      <c r="D242" s="307"/>
      <c r="E242" s="308" t="str">
        <f t="shared" ref="E242:E248" si="19">IF(C242&gt;0,D242/C242-1,IF(C242&lt;0,-(D242/C242-1),""))</f>
        <v/>
      </c>
      <c r="F242" s="304" t="str">
        <f t="shared" si="15"/>
        <v>否</v>
      </c>
      <c r="G242" s="288" t="str">
        <f t="shared" si="16"/>
        <v>项</v>
      </c>
    </row>
    <row r="243" ht="13" hidden="1" customHeight="1" spans="1:7">
      <c r="A243" s="314" t="s">
        <v>2967</v>
      </c>
      <c r="B243" s="305" t="s">
        <v>2968</v>
      </c>
      <c r="C243" s="307"/>
      <c r="D243" s="307"/>
      <c r="E243" s="308" t="str">
        <f t="shared" si="19"/>
        <v/>
      </c>
      <c r="F243" s="304" t="str">
        <f t="shared" si="15"/>
        <v>否</v>
      </c>
      <c r="G243" s="288" t="str">
        <f t="shared" si="16"/>
        <v>项</v>
      </c>
    </row>
    <row r="244" ht="37" hidden="1" customHeight="1" spans="1:7">
      <c r="A244" s="314" t="s">
        <v>2969</v>
      </c>
      <c r="B244" s="305" t="s">
        <v>2970</v>
      </c>
      <c r="C244" s="307"/>
      <c r="D244" s="307"/>
      <c r="E244" s="308" t="str">
        <f t="shared" si="19"/>
        <v/>
      </c>
      <c r="F244" s="304" t="str">
        <f t="shared" si="15"/>
        <v>否</v>
      </c>
      <c r="G244" s="288" t="str">
        <f t="shared" si="16"/>
        <v>项</v>
      </c>
    </row>
    <row r="245" ht="39" hidden="1" customHeight="1" spans="1:7">
      <c r="A245" s="314" t="s">
        <v>2971</v>
      </c>
      <c r="B245" s="305" t="s">
        <v>2972</v>
      </c>
      <c r="C245" s="307"/>
      <c r="D245" s="307"/>
      <c r="E245" s="308" t="str">
        <f t="shared" si="19"/>
        <v/>
      </c>
      <c r="F245" s="304" t="str">
        <f t="shared" si="15"/>
        <v>否</v>
      </c>
      <c r="G245" s="288" t="str">
        <f t="shared" si="16"/>
        <v>项</v>
      </c>
    </row>
    <row r="246" ht="36" hidden="1" customHeight="1" spans="1:7">
      <c r="A246" s="314" t="s">
        <v>2973</v>
      </c>
      <c r="B246" s="305" t="s">
        <v>2974</v>
      </c>
      <c r="C246" s="307"/>
      <c r="D246" s="307"/>
      <c r="E246" s="308" t="str">
        <f t="shared" si="19"/>
        <v/>
      </c>
      <c r="F246" s="304" t="str">
        <f t="shared" si="15"/>
        <v>否</v>
      </c>
      <c r="G246" s="288" t="str">
        <f t="shared" si="16"/>
        <v>项</v>
      </c>
    </row>
    <row r="247" ht="39" hidden="1" customHeight="1" spans="1:7">
      <c r="A247" s="314" t="s">
        <v>2975</v>
      </c>
      <c r="B247" s="305" t="s">
        <v>2976</v>
      </c>
      <c r="C247" s="307"/>
      <c r="D247" s="307"/>
      <c r="E247" s="308" t="str">
        <f t="shared" si="19"/>
        <v/>
      </c>
      <c r="F247" s="304" t="str">
        <f t="shared" si="15"/>
        <v>否</v>
      </c>
      <c r="G247" s="288" t="str">
        <f t="shared" si="16"/>
        <v>项</v>
      </c>
    </row>
    <row r="248" ht="38" hidden="1" customHeight="1" spans="1:7">
      <c r="A248" s="314" t="s">
        <v>2977</v>
      </c>
      <c r="B248" s="305" t="s">
        <v>2978</v>
      </c>
      <c r="C248" s="307"/>
      <c r="D248" s="307"/>
      <c r="E248" s="308" t="str">
        <f t="shared" si="19"/>
        <v/>
      </c>
      <c r="F248" s="304" t="str">
        <f t="shared" si="15"/>
        <v>否</v>
      </c>
      <c r="G248" s="288" t="str">
        <f t="shared" si="16"/>
        <v>项</v>
      </c>
    </row>
    <row r="249" ht="33" customHeight="1" spans="1:7">
      <c r="A249" s="314" t="s">
        <v>2979</v>
      </c>
      <c r="B249" s="305" t="s">
        <v>2980</v>
      </c>
      <c r="C249" s="307">
        <v>10783</v>
      </c>
      <c r="D249" s="307"/>
      <c r="E249" s="311">
        <f t="shared" ref="E249:E269" si="20">IF(C249&lt;&gt;0,D249/C249-1,"")</f>
        <v>-1</v>
      </c>
      <c r="F249" s="304" t="str">
        <f t="shared" si="15"/>
        <v>是</v>
      </c>
      <c r="G249" s="288" t="str">
        <f t="shared" si="16"/>
        <v>项</v>
      </c>
    </row>
    <row r="250" ht="34" customHeight="1" spans="1:7">
      <c r="A250" s="314" t="s">
        <v>2981</v>
      </c>
      <c r="B250" s="305" t="s">
        <v>2982</v>
      </c>
      <c r="C250" s="307"/>
      <c r="D250" s="307"/>
      <c r="E250" s="311" t="str">
        <f t="shared" si="20"/>
        <v/>
      </c>
      <c r="F250" s="304" t="str">
        <f t="shared" si="15"/>
        <v>否</v>
      </c>
      <c r="G250" s="288" t="str">
        <f t="shared" si="16"/>
        <v>项</v>
      </c>
    </row>
    <row r="251" ht="28" customHeight="1" spans="1:7">
      <c r="A251" s="314" t="s">
        <v>2983</v>
      </c>
      <c r="B251" s="305" t="s">
        <v>2984</v>
      </c>
      <c r="C251" s="307"/>
      <c r="D251" s="307"/>
      <c r="E251" s="311" t="str">
        <f t="shared" si="20"/>
        <v/>
      </c>
      <c r="F251" s="304" t="str">
        <f t="shared" si="15"/>
        <v>否</v>
      </c>
      <c r="G251" s="288" t="str">
        <f t="shared" si="16"/>
        <v>项</v>
      </c>
    </row>
    <row r="252" ht="31" customHeight="1" spans="1:7">
      <c r="A252" s="314" t="s">
        <v>2985</v>
      </c>
      <c r="B252" s="305" t="s">
        <v>2986</v>
      </c>
      <c r="C252" s="307">
        <v>2000</v>
      </c>
      <c r="D252" s="307"/>
      <c r="E252" s="311">
        <f t="shared" si="20"/>
        <v>-1</v>
      </c>
      <c r="F252" s="304" t="str">
        <f t="shared" si="15"/>
        <v>是</v>
      </c>
      <c r="G252" s="288" t="str">
        <f t="shared" si="16"/>
        <v>项</v>
      </c>
    </row>
    <row r="253" ht="38" customHeight="1" spans="1:7">
      <c r="A253" s="314" t="s">
        <v>2987</v>
      </c>
      <c r="B253" s="305" t="s">
        <v>2988</v>
      </c>
      <c r="C253" s="307">
        <f>SUBTOTAL(9,C254:C259)</f>
        <v>180</v>
      </c>
      <c r="D253" s="307">
        <f>SUBTOTAL(9,D254:D259)</f>
        <v>0</v>
      </c>
      <c r="E253" s="311">
        <f t="shared" si="20"/>
        <v>-1</v>
      </c>
      <c r="F253" s="304" t="str">
        <f t="shared" si="15"/>
        <v>是</v>
      </c>
      <c r="G253" s="288" t="str">
        <f t="shared" si="16"/>
        <v>款</v>
      </c>
    </row>
    <row r="254" ht="21" customHeight="1" spans="1:7">
      <c r="A254" s="314" t="s">
        <v>2989</v>
      </c>
      <c r="B254" s="305" t="s">
        <v>2990</v>
      </c>
      <c r="C254" s="307">
        <v>0</v>
      </c>
      <c r="D254" s="307"/>
      <c r="E254" s="311" t="str">
        <f t="shared" si="20"/>
        <v/>
      </c>
      <c r="F254" s="304" t="str">
        <f t="shared" si="15"/>
        <v>否</v>
      </c>
      <c r="G254" s="288" t="str">
        <f t="shared" si="16"/>
        <v>项</v>
      </c>
    </row>
    <row r="255" ht="25" customHeight="1" spans="1:7">
      <c r="A255" s="314" t="s">
        <v>2991</v>
      </c>
      <c r="B255" s="305" t="s">
        <v>2992</v>
      </c>
      <c r="C255" s="307">
        <v>0</v>
      </c>
      <c r="D255" s="307"/>
      <c r="E255" s="311" t="str">
        <f t="shared" si="20"/>
        <v/>
      </c>
      <c r="F255" s="304" t="str">
        <f t="shared" si="15"/>
        <v>否</v>
      </c>
      <c r="G255" s="288" t="str">
        <f t="shared" si="16"/>
        <v>项</v>
      </c>
    </row>
    <row r="256" ht="27" customHeight="1" spans="1:7">
      <c r="A256" s="314" t="s">
        <v>2993</v>
      </c>
      <c r="B256" s="305" t="s">
        <v>2994</v>
      </c>
      <c r="C256" s="307">
        <v>0</v>
      </c>
      <c r="D256" s="307"/>
      <c r="E256" s="311" t="str">
        <f t="shared" si="20"/>
        <v/>
      </c>
      <c r="F256" s="304" t="str">
        <f t="shared" si="15"/>
        <v>否</v>
      </c>
      <c r="G256" s="288" t="str">
        <f t="shared" si="16"/>
        <v>项</v>
      </c>
    </row>
    <row r="257" ht="21" customHeight="1" spans="1:7">
      <c r="A257" s="314" t="s">
        <v>2995</v>
      </c>
      <c r="B257" s="305" t="s">
        <v>2996</v>
      </c>
      <c r="C257" s="307">
        <v>0</v>
      </c>
      <c r="D257" s="307"/>
      <c r="E257" s="311" t="str">
        <f t="shared" si="20"/>
        <v/>
      </c>
      <c r="F257" s="304" t="str">
        <f t="shared" si="15"/>
        <v>否</v>
      </c>
      <c r="G257" s="288" t="str">
        <f t="shared" si="16"/>
        <v>项</v>
      </c>
    </row>
    <row r="258" ht="28" customHeight="1" spans="1:7">
      <c r="A258" s="314" t="s">
        <v>2997</v>
      </c>
      <c r="B258" s="305" t="s">
        <v>2998</v>
      </c>
      <c r="C258" s="307">
        <v>180</v>
      </c>
      <c r="D258" s="307"/>
      <c r="E258" s="311">
        <f t="shared" si="20"/>
        <v>-1</v>
      </c>
      <c r="F258" s="304" t="str">
        <f t="shared" si="15"/>
        <v>是</v>
      </c>
      <c r="G258" s="288" t="str">
        <f t="shared" si="16"/>
        <v>项</v>
      </c>
    </row>
    <row r="259" ht="30" customHeight="1" spans="1:7">
      <c r="A259" s="314" t="s">
        <v>2999</v>
      </c>
      <c r="B259" s="305" t="s">
        <v>3000</v>
      </c>
      <c r="C259" s="307"/>
      <c r="D259" s="307"/>
      <c r="E259" s="311" t="str">
        <f t="shared" si="20"/>
        <v/>
      </c>
      <c r="F259" s="304" t="str">
        <f t="shared" si="15"/>
        <v>否</v>
      </c>
      <c r="G259" s="288" t="str">
        <f t="shared" si="16"/>
        <v>项</v>
      </c>
    </row>
    <row r="260" ht="24" customHeight="1" spans="1:6">
      <c r="A260" s="300"/>
      <c r="B260" s="301"/>
      <c r="C260" s="302"/>
      <c r="D260" s="302"/>
      <c r="E260" s="311" t="str">
        <f t="shared" si="20"/>
        <v/>
      </c>
      <c r="F260" s="304" t="str">
        <f>IF(LEN(A260)=3,"是",IF(B260&lt;&gt;"",IF(SUM(C260:D260)&lt;&gt;0,"是","否"),"是"))</f>
        <v>是</v>
      </c>
    </row>
    <row r="261" ht="38" customHeight="1" spans="1:6">
      <c r="A261" s="315"/>
      <c r="B261" s="316" t="s">
        <v>3001</v>
      </c>
      <c r="C261" s="310">
        <f>C4+C20+C32+C43+C98+C122+C174+C178+C204+C221+C239</f>
        <v>207549</v>
      </c>
      <c r="D261" s="310">
        <f ca="1">D4+D20+D32+D43+D98+D122+D174+D178+D204+D221+D239</f>
        <v>237506</v>
      </c>
      <c r="E261" s="311">
        <f ca="1" t="shared" si="20"/>
        <v>0.144</v>
      </c>
      <c r="F261" s="304" t="str">
        <f ca="1">IF(LEN(A261)=3,"是",IF(B261&lt;&gt;"",IF(SUM(C261:D261)&lt;&gt;0,"是","否"),"是"))</f>
        <v>是</v>
      </c>
    </row>
    <row r="262" ht="38" customHeight="1" spans="1:6">
      <c r="A262" s="357" t="s">
        <v>3002</v>
      </c>
      <c r="B262" s="318" t="s">
        <v>120</v>
      </c>
      <c r="C262" s="358">
        <f>C263+C266+C267</f>
        <v>120038</v>
      </c>
      <c r="D262" s="358">
        <f>D263+D266+D267</f>
        <v>68423</v>
      </c>
      <c r="E262" s="311">
        <f t="shared" si="20"/>
        <v>-0.43</v>
      </c>
      <c r="F262" s="304" t="str">
        <f>IF(LEN(A262)=3,"是",IF(B262&lt;&gt;"",IF(SUM(C262:D262)&lt;&gt;0,"是","否"),"是"))</f>
        <v>是</v>
      </c>
    </row>
    <row r="263" ht="27" customHeight="1" spans="1:6">
      <c r="A263" s="357" t="s">
        <v>3003</v>
      </c>
      <c r="B263" s="359" t="s">
        <v>3004</v>
      </c>
      <c r="C263" s="358">
        <f>SUM(C264:C265)</f>
        <v>35050</v>
      </c>
      <c r="D263" s="358">
        <f>SUM(D264:D265)</f>
        <v>16712</v>
      </c>
      <c r="E263" s="311">
        <f t="shared" si="20"/>
        <v>-0.523</v>
      </c>
      <c r="F263" s="304" t="str">
        <f>IF(LEN(A263)=3,"是",IF(B263&lt;&gt;"",IF(SUM(C263:D263)&lt;&gt;0,"是","否"),"是"))</f>
        <v>是</v>
      </c>
    </row>
    <row r="264" ht="24" customHeight="1" spans="1:7">
      <c r="A264" s="360" t="s">
        <v>3005</v>
      </c>
      <c r="B264" s="322" t="s">
        <v>3006</v>
      </c>
      <c r="C264" s="361">
        <v>35050</v>
      </c>
      <c r="D264" s="362">
        <v>16712</v>
      </c>
      <c r="E264" s="311">
        <f t="shared" si="20"/>
        <v>-0.523</v>
      </c>
      <c r="F264" s="304" t="e">
        <f>IF(LEN(A264)=3,"是",IF(B264&lt;&gt;"",IF(SUM(#REF!)&lt;&gt;0,"是","否"),"是"))</f>
        <v>#REF!</v>
      </c>
      <c r="G264" s="281"/>
    </row>
    <row r="265" ht="28" customHeight="1" spans="1:7">
      <c r="A265" s="360" t="s">
        <v>3007</v>
      </c>
      <c r="B265" s="322" t="s">
        <v>3008</v>
      </c>
      <c r="C265" s="363"/>
      <c r="D265" s="364"/>
      <c r="E265" s="311" t="str">
        <f t="shared" si="20"/>
        <v/>
      </c>
      <c r="F265" s="304" t="str">
        <f>IF(LEN(A265)=3,"是",IF(B265&lt;&gt;"",IF(SUM(C265:D265)&lt;&gt;0,"是","否"),"是"))</f>
        <v>否</v>
      </c>
      <c r="G265" s="281"/>
    </row>
    <row r="266" ht="38" customHeight="1" spans="1:6">
      <c r="A266" s="365" t="s">
        <v>3009</v>
      </c>
      <c r="B266" s="319" t="s">
        <v>3010</v>
      </c>
      <c r="C266" s="361">
        <v>70052</v>
      </c>
      <c r="D266" s="362">
        <v>51711</v>
      </c>
      <c r="E266" s="311">
        <f t="shared" si="20"/>
        <v>-0.262</v>
      </c>
      <c r="F266" s="304" t="str">
        <f>IF(LEN(A266)=3,"是",IF(B266&lt;&gt;"",IF(SUM(C266:D266)&lt;&gt;0,"是","否"),"是"))</f>
        <v>是</v>
      </c>
    </row>
    <row r="267" ht="38" customHeight="1" spans="1:6">
      <c r="A267" s="365" t="s">
        <v>3011</v>
      </c>
      <c r="B267" s="319" t="s">
        <v>3012</v>
      </c>
      <c r="C267" s="361">
        <v>14936</v>
      </c>
      <c r="D267" s="362"/>
      <c r="E267" s="311">
        <f t="shared" si="20"/>
        <v>-1</v>
      </c>
      <c r="F267" s="304" t="str">
        <f>IF(LEN(A267)=3,"是",IF(B267&lt;&gt;"",IF(SUM(C267:D267)&lt;&gt;0,"是","否"),"是"))</f>
        <v>是</v>
      </c>
    </row>
    <row r="268" ht="38" customHeight="1" spans="1:6">
      <c r="A268" s="365" t="s">
        <v>3013</v>
      </c>
      <c r="B268" s="324" t="s">
        <v>3014</v>
      </c>
      <c r="C268" s="358">
        <v>15200</v>
      </c>
      <c r="D268" s="366">
        <v>74300</v>
      </c>
      <c r="E268" s="311">
        <f t="shared" si="20"/>
        <v>3.888</v>
      </c>
      <c r="F268" s="304" t="str">
        <f>IF(LEN(A268)=3,"是",IF(B268&lt;&gt;"",IF(SUM(C268:D268)&lt;&gt;0,"是","否"),"是"))</f>
        <v>是</v>
      </c>
    </row>
    <row r="269" ht="38" customHeight="1" spans="1:6">
      <c r="A269" s="367"/>
      <c r="B269" s="326" t="s">
        <v>127</v>
      </c>
      <c r="C269" s="358">
        <f>C261+C262+C268</f>
        <v>342787</v>
      </c>
      <c r="D269" s="358">
        <f ca="1">D261+D262+D268</f>
        <v>380229</v>
      </c>
      <c r="E269" s="311">
        <f ca="1" t="shared" si="20"/>
        <v>0.109</v>
      </c>
      <c r="F269" s="304" t="str">
        <f ca="1">IF(LEN(A269)=3,"是",IF(B269&lt;&gt;"",IF(SUM(C269:D269)&lt;&gt;0,"是","否"),"是"))</f>
        <v>是</v>
      </c>
    </row>
    <row r="270" spans="3:3">
      <c r="C270" s="368"/>
    </row>
    <row r="272" spans="3:3">
      <c r="C272" s="368"/>
    </row>
    <row r="274" spans="3:3">
      <c r="C274" s="368"/>
    </row>
    <row r="275" spans="3:3">
      <c r="C275" s="368"/>
    </row>
    <row r="277" spans="3:3">
      <c r="C277" s="368"/>
    </row>
    <row r="278" spans="3:3">
      <c r="C278" s="368"/>
    </row>
    <row r="279" spans="3:3">
      <c r="C279" s="368"/>
    </row>
    <row r="280" spans="3:3">
      <c r="C280" s="368"/>
    </row>
    <row r="282" spans="3:3">
      <c r="C282" s="368"/>
    </row>
  </sheetData>
  <autoFilter ref="A3:G269">
    <filterColumn colId="5">
      <customFilters>
        <customFilter operator="equal" val="是"/>
      </customFilters>
    </filterColumn>
    <filterColumn colId="6">
      <filters blank="1">
        <filter val="类"/>
        <filter val="款"/>
      </filters>
    </filterColumn>
    <extLst/>
  </autoFilter>
  <mergeCells count="1">
    <mergeCell ref="B1:E1"/>
  </mergeCells>
  <conditionalFormatting sqref="B268">
    <cfRule type="expression" dxfId="1" priority="3" stopIfTrue="1">
      <formula>"len($A:$A)=3"</formula>
    </cfRule>
  </conditionalFormatting>
  <conditionalFormatting sqref="C268">
    <cfRule type="expression" dxfId="1" priority="2" stopIfTrue="1">
      <formula>"len($A:$A)=3"</formula>
    </cfRule>
  </conditionalFormatting>
  <conditionalFormatting sqref="D268">
    <cfRule type="expression" dxfId="1" priority="1" stopIfTrue="1">
      <formula>"len($A:$A)=3"</formula>
    </cfRule>
  </conditionalFormatting>
  <printOptions horizontalCentered="1"/>
  <pageMargins left="0.471527777777778" right="0.393055555555556" top="0.747916666666667" bottom="0.747916666666667" header="0.313888888888889" footer="0.313888888888889"/>
  <pageSetup paperSize="9" scale="75" orientation="portrait"/>
  <headerFooter alignWithMargins="0">
    <oddFooter>&amp;C&amp;16- &amp;P -</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00B0F0"/>
  </sheetPr>
  <dimension ref="A1:F37"/>
  <sheetViews>
    <sheetView showGridLines="0" showZeros="0" view="pageBreakPreview" zoomScaleNormal="115" workbookViewId="0">
      <pane ySplit="3" topLeftCell="A31" activePane="bottomLeft" state="frozen"/>
      <selection/>
      <selection pane="bottomLeft" activeCell="G49" sqref="G49"/>
    </sheetView>
  </sheetViews>
  <sheetFormatPr defaultColWidth="9" defaultRowHeight="14.25" outlineLevelCol="5"/>
  <cols>
    <col min="1" max="1" width="15" style="148" customWidth="1"/>
    <col min="2" max="2" width="50.75" style="148" customWidth="1"/>
    <col min="3" max="4" width="20.6333333333333" style="148" customWidth="1"/>
    <col min="5" max="5" width="20.6333333333333" style="330" customWidth="1"/>
    <col min="6" max="6" width="3.75" style="148" customWidth="1"/>
    <col min="7" max="16384" width="9" style="148"/>
  </cols>
  <sheetData>
    <row r="1" ht="45" customHeight="1" spans="1:6">
      <c r="A1" s="150"/>
      <c r="B1" s="331" t="s">
        <v>3015</v>
      </c>
      <c r="C1" s="331"/>
      <c r="D1" s="331"/>
      <c r="E1" s="331"/>
      <c r="F1" s="150"/>
    </row>
    <row r="2" s="328" customFormat="1" ht="20.1" customHeight="1" spans="1:6">
      <c r="A2" s="332"/>
      <c r="B2" s="333"/>
      <c r="C2" s="334"/>
      <c r="D2" s="333"/>
      <c r="E2" s="335" t="s">
        <v>1</v>
      </c>
      <c r="F2" s="332"/>
    </row>
    <row r="3" s="329" customFormat="1" ht="45" customHeight="1" spans="1:6">
      <c r="A3" s="336" t="s">
        <v>2</v>
      </c>
      <c r="B3" s="337" t="s">
        <v>3</v>
      </c>
      <c r="C3" s="263" t="s">
        <v>129</v>
      </c>
      <c r="D3" s="263" t="s">
        <v>5</v>
      </c>
      <c r="E3" s="263" t="s">
        <v>130</v>
      </c>
      <c r="F3" s="338" t="s">
        <v>7</v>
      </c>
    </row>
    <row r="4" s="329" customFormat="1" ht="36" customHeight="1" spans="1:6">
      <c r="A4" s="306" t="s">
        <v>2496</v>
      </c>
      <c r="B4" s="301" t="s">
        <v>2497</v>
      </c>
      <c r="C4" s="310"/>
      <c r="D4" s="310"/>
      <c r="E4" s="311" t="str">
        <f>IF(C4&lt;&gt;0,D4/C4-1,"")</f>
        <v/>
      </c>
      <c r="F4" s="339" t="str">
        <f t="shared" ref="F4:F29" si="0">IF(LEN(A4)=7,"是",IF(B4&lt;&gt;"",IF(SUM(C4:D4)&lt;&gt;0,"是","否"),"是"))</f>
        <v>是</v>
      </c>
    </row>
    <row r="5" ht="36" customHeight="1" spans="1:6">
      <c r="A5" s="306" t="s">
        <v>2498</v>
      </c>
      <c r="B5" s="301" t="s">
        <v>2499</v>
      </c>
      <c r="C5" s="310"/>
      <c r="D5" s="310"/>
      <c r="E5" s="311" t="str">
        <f t="shared" ref="E5:E10" si="1">IF(C5&lt;&gt;0,D5/C5-1,"")</f>
        <v/>
      </c>
      <c r="F5" s="339" t="str">
        <f t="shared" si="0"/>
        <v>是</v>
      </c>
    </row>
    <row r="6" ht="36" customHeight="1" spans="1:6">
      <c r="A6" s="306" t="s">
        <v>2500</v>
      </c>
      <c r="B6" s="301" t="s">
        <v>2501</v>
      </c>
      <c r="C6" s="310"/>
      <c r="D6" s="310"/>
      <c r="E6" s="311" t="str">
        <f t="shared" si="1"/>
        <v/>
      </c>
      <c r="F6" s="339" t="str">
        <f t="shared" si="0"/>
        <v>是</v>
      </c>
    </row>
    <row r="7" ht="36" customHeight="1" spans="1:6">
      <c r="A7" s="306" t="s">
        <v>2502</v>
      </c>
      <c r="B7" s="301" t="s">
        <v>2503</v>
      </c>
      <c r="C7" s="310"/>
      <c r="D7" s="310"/>
      <c r="E7" s="311" t="str">
        <f t="shared" si="1"/>
        <v/>
      </c>
      <c r="F7" s="339" t="str">
        <f t="shared" si="0"/>
        <v>是</v>
      </c>
    </row>
    <row r="8" ht="36" customHeight="1" spans="1:6">
      <c r="A8" s="306" t="s">
        <v>2504</v>
      </c>
      <c r="B8" s="301" t="s">
        <v>2505</v>
      </c>
      <c r="C8" s="310"/>
      <c r="D8" s="310"/>
      <c r="E8" s="311" t="str">
        <f t="shared" si="1"/>
        <v/>
      </c>
      <c r="F8" s="339" t="str">
        <f t="shared" si="0"/>
        <v>是</v>
      </c>
    </row>
    <row r="9" ht="36" customHeight="1" spans="1:6">
      <c r="A9" s="306" t="s">
        <v>2506</v>
      </c>
      <c r="B9" s="301" t="s">
        <v>2507</v>
      </c>
      <c r="C9" s="310"/>
      <c r="D9" s="310"/>
      <c r="E9" s="311" t="str">
        <f t="shared" si="1"/>
        <v/>
      </c>
      <c r="F9" s="339" t="str">
        <f t="shared" si="0"/>
        <v>是</v>
      </c>
    </row>
    <row r="10" ht="36" customHeight="1" spans="1:6">
      <c r="A10" s="306" t="s">
        <v>2508</v>
      </c>
      <c r="B10" s="301" t="s">
        <v>2509</v>
      </c>
      <c r="C10" s="310">
        <v>297000</v>
      </c>
      <c r="D10" s="310">
        <v>347173</v>
      </c>
      <c r="E10" s="311">
        <f t="shared" si="1"/>
        <v>0.169</v>
      </c>
      <c r="F10" s="339" t="str">
        <f t="shared" si="0"/>
        <v>是</v>
      </c>
    </row>
    <row r="11" ht="36" hidden="1" customHeight="1" spans="1:6">
      <c r="A11" s="306" t="s">
        <v>2510</v>
      </c>
      <c r="B11" s="305" t="s">
        <v>2511</v>
      </c>
      <c r="C11" s="307">
        <v>0</v>
      </c>
      <c r="D11" s="307"/>
      <c r="E11" s="340" t="str">
        <f>IF(C11&gt;0,D11/C11-1,IF(C11&lt;0,-(D11/C11-1),""))</f>
        <v/>
      </c>
      <c r="F11" s="143" t="str">
        <f t="shared" si="0"/>
        <v>否</v>
      </c>
    </row>
    <row r="12" ht="36" hidden="1" customHeight="1" spans="1:6">
      <c r="A12" s="306" t="s">
        <v>2512</v>
      </c>
      <c r="B12" s="305" t="s">
        <v>2513</v>
      </c>
      <c r="C12" s="307">
        <v>0</v>
      </c>
      <c r="D12" s="307"/>
      <c r="E12" s="340" t="str">
        <f>IF(C12&gt;0,D12/C12-1,IF(C12&lt;0,-(D12/C12-1),""))</f>
        <v/>
      </c>
      <c r="F12" s="339" t="str">
        <f t="shared" si="0"/>
        <v>否</v>
      </c>
    </row>
    <row r="13" ht="36" hidden="1" customHeight="1" spans="1:6">
      <c r="A13" s="306" t="s">
        <v>2514</v>
      </c>
      <c r="B13" s="305" t="s">
        <v>2515</v>
      </c>
      <c r="C13" s="307">
        <v>0</v>
      </c>
      <c r="D13" s="307"/>
      <c r="E13" s="340" t="str">
        <f>IF(C13&gt;0,D13/C13-1,IF(C13&lt;0,-(D13/C13-1),""))</f>
        <v/>
      </c>
      <c r="F13" s="339" t="str">
        <f t="shared" si="0"/>
        <v>否</v>
      </c>
    </row>
    <row r="14" ht="36" hidden="1" customHeight="1" spans="1:6">
      <c r="A14" s="306" t="s">
        <v>2516</v>
      </c>
      <c r="B14" s="305" t="s">
        <v>2517</v>
      </c>
      <c r="C14" s="307">
        <v>0</v>
      </c>
      <c r="D14" s="307"/>
      <c r="E14" s="340" t="str">
        <f>IF(C14&gt;0,D14/C14-1,IF(C14&lt;0,-(D14/C14-1),""))</f>
        <v/>
      </c>
      <c r="F14" s="339" t="str">
        <f t="shared" si="0"/>
        <v>否</v>
      </c>
    </row>
    <row r="15" ht="36" customHeight="1" spans="1:6">
      <c r="A15" s="306" t="s">
        <v>2518</v>
      </c>
      <c r="B15" s="305" t="s">
        <v>2519</v>
      </c>
      <c r="C15" s="307"/>
      <c r="D15" s="307"/>
      <c r="E15" s="311" t="str">
        <f t="shared" ref="E15:E35" si="2">IF(C15&lt;&gt;0,D15/C15-1,"")</f>
        <v/>
      </c>
      <c r="F15" s="339" t="str">
        <f t="shared" si="0"/>
        <v>否</v>
      </c>
    </row>
    <row r="16" ht="36" customHeight="1" spans="1:6">
      <c r="A16" s="341" t="s">
        <v>2520</v>
      </c>
      <c r="B16" s="342" t="s">
        <v>2521</v>
      </c>
      <c r="C16" s="310"/>
      <c r="D16" s="310"/>
      <c r="E16" s="311" t="str">
        <f t="shared" si="2"/>
        <v/>
      </c>
      <c r="F16" s="339" t="str">
        <f t="shared" si="0"/>
        <v>是</v>
      </c>
    </row>
    <row r="17" ht="36" customHeight="1" spans="1:6">
      <c r="A17" s="341" t="s">
        <v>2522</v>
      </c>
      <c r="B17" s="342" t="s">
        <v>2523</v>
      </c>
      <c r="C17" s="310"/>
      <c r="D17" s="310"/>
      <c r="E17" s="311" t="str">
        <f t="shared" si="2"/>
        <v/>
      </c>
      <c r="F17" s="339" t="str">
        <f t="shared" si="0"/>
        <v>是</v>
      </c>
    </row>
    <row r="18" ht="36" customHeight="1" spans="1:6">
      <c r="A18" s="341" t="s">
        <v>2524</v>
      </c>
      <c r="B18" s="194" t="s">
        <v>2525</v>
      </c>
      <c r="C18" s="307"/>
      <c r="D18" s="307"/>
      <c r="E18" s="311" t="str">
        <f t="shared" si="2"/>
        <v/>
      </c>
      <c r="F18" s="339" t="str">
        <f t="shared" si="0"/>
        <v>否</v>
      </c>
    </row>
    <row r="19" ht="36" customHeight="1" spans="1:6">
      <c r="A19" s="341" t="s">
        <v>2526</v>
      </c>
      <c r="B19" s="194" t="s">
        <v>2527</v>
      </c>
      <c r="C19" s="307"/>
      <c r="D19" s="307"/>
      <c r="E19" s="311" t="str">
        <f t="shared" si="2"/>
        <v/>
      </c>
      <c r="F19" s="339" t="str">
        <f t="shared" si="0"/>
        <v>否</v>
      </c>
    </row>
    <row r="20" ht="36" customHeight="1" spans="1:6">
      <c r="A20" s="341" t="s">
        <v>2528</v>
      </c>
      <c r="B20" s="342" t="s">
        <v>2529</v>
      </c>
      <c r="C20" s="310">
        <v>12052</v>
      </c>
      <c r="D20" s="310">
        <v>10000</v>
      </c>
      <c r="E20" s="311">
        <f t="shared" si="2"/>
        <v>-0.17</v>
      </c>
      <c r="F20" s="339" t="str">
        <f t="shared" si="0"/>
        <v>是</v>
      </c>
    </row>
    <row r="21" ht="36" customHeight="1" spans="1:6">
      <c r="A21" s="341" t="s">
        <v>2530</v>
      </c>
      <c r="B21" s="342" t="s">
        <v>2531</v>
      </c>
      <c r="C21" s="310"/>
      <c r="D21" s="310"/>
      <c r="E21" s="311" t="str">
        <f t="shared" si="2"/>
        <v/>
      </c>
      <c r="F21" s="339" t="str">
        <f t="shared" si="0"/>
        <v>是</v>
      </c>
    </row>
    <row r="22" ht="36" customHeight="1" spans="1:6">
      <c r="A22" s="341" t="s">
        <v>2532</v>
      </c>
      <c r="B22" s="342" t="s">
        <v>2533</v>
      </c>
      <c r="C22" s="310"/>
      <c r="D22" s="310"/>
      <c r="E22" s="311" t="str">
        <f t="shared" si="2"/>
        <v/>
      </c>
      <c r="F22" s="339" t="str">
        <f t="shared" si="0"/>
        <v>是</v>
      </c>
    </row>
    <row r="23" ht="36" customHeight="1" spans="1:6">
      <c r="A23" s="306" t="s">
        <v>2534</v>
      </c>
      <c r="B23" s="301" t="s">
        <v>2535</v>
      </c>
      <c r="C23" s="310"/>
      <c r="D23" s="310"/>
      <c r="E23" s="311" t="str">
        <f t="shared" si="2"/>
        <v/>
      </c>
      <c r="F23" s="339" t="str">
        <f t="shared" si="0"/>
        <v>是</v>
      </c>
    </row>
    <row r="24" ht="36" customHeight="1" spans="1:6">
      <c r="A24" s="306" t="s">
        <v>2536</v>
      </c>
      <c r="B24" s="301" t="s">
        <v>2537</v>
      </c>
      <c r="C24" s="310">
        <v>2500</v>
      </c>
      <c r="D24" s="310">
        <v>3000</v>
      </c>
      <c r="E24" s="311">
        <f t="shared" si="2"/>
        <v>0.2</v>
      </c>
      <c r="F24" s="339" t="str">
        <f t="shared" si="0"/>
        <v>是</v>
      </c>
    </row>
    <row r="25" ht="36" customHeight="1" spans="1:6">
      <c r="A25" s="306" t="s">
        <v>2538</v>
      </c>
      <c r="B25" s="301" t="s">
        <v>2539</v>
      </c>
      <c r="C25" s="310"/>
      <c r="D25" s="310"/>
      <c r="E25" s="311" t="str">
        <f t="shared" si="2"/>
        <v/>
      </c>
      <c r="F25" s="339" t="str">
        <f t="shared" si="0"/>
        <v>是</v>
      </c>
    </row>
    <row r="26" ht="36" customHeight="1" spans="1:6">
      <c r="A26" s="306" t="s">
        <v>2540</v>
      </c>
      <c r="B26" s="301" t="s">
        <v>2541</v>
      </c>
      <c r="C26" s="310"/>
      <c r="D26" s="310">
        <v>1120</v>
      </c>
      <c r="E26" s="311" t="str">
        <f t="shared" si="2"/>
        <v/>
      </c>
      <c r="F26" s="339" t="str">
        <f t="shared" si="0"/>
        <v>是</v>
      </c>
    </row>
    <row r="27" ht="36" customHeight="1" spans="1:6">
      <c r="A27" s="306" t="s">
        <v>2542</v>
      </c>
      <c r="B27" s="301" t="s">
        <v>2543</v>
      </c>
      <c r="C27" s="310"/>
      <c r="D27" s="310"/>
      <c r="E27" s="311" t="str">
        <f t="shared" si="2"/>
        <v/>
      </c>
      <c r="F27" s="339" t="str">
        <f t="shared" si="0"/>
        <v>否</v>
      </c>
    </row>
    <row r="28" ht="36" customHeight="1" spans="1:6">
      <c r="A28" s="306"/>
      <c r="B28" s="305"/>
      <c r="C28" s="307"/>
      <c r="D28" s="307"/>
      <c r="E28" s="311" t="str">
        <f t="shared" si="2"/>
        <v/>
      </c>
      <c r="F28" s="143" t="str">
        <f t="shared" si="0"/>
        <v>是</v>
      </c>
    </row>
    <row r="29" ht="36" customHeight="1" spans="1:6">
      <c r="A29" s="315"/>
      <c r="B29" s="316" t="s">
        <v>3016</v>
      </c>
      <c r="C29" s="310">
        <f>C4+C5+C6+C7+C8+C9+C10+C16+C17+C20+C21+C22+C23+C24+C25+C26+C27</f>
        <v>311552</v>
      </c>
      <c r="D29" s="310">
        <f>D4+D5+D6+D7+D8+D9+D10+D16+D17+D20+D21+D22+D23+D24+D25+D26+D27</f>
        <v>361293</v>
      </c>
      <c r="E29" s="311">
        <f t="shared" si="2"/>
        <v>0.16</v>
      </c>
      <c r="F29" s="143" t="str">
        <f t="shared" si="0"/>
        <v>是</v>
      </c>
    </row>
    <row r="30" ht="36" customHeight="1" spans="1:6">
      <c r="A30" s="343">
        <v>105</v>
      </c>
      <c r="B30" s="344" t="s">
        <v>2545</v>
      </c>
      <c r="C30" s="345">
        <v>19000</v>
      </c>
      <c r="D30" s="345"/>
      <c r="E30" s="311">
        <f t="shared" si="2"/>
        <v>-1</v>
      </c>
      <c r="F30" s="143" t="str">
        <f t="shared" ref="F30:F37" si="3">IF(LEN(A30)=7,"是",IF(B30&lt;&gt;"",IF(SUM(C30:D30)&lt;&gt;0,"是","否"),"是"))</f>
        <v>是</v>
      </c>
    </row>
    <row r="31" ht="36" customHeight="1" spans="1:6">
      <c r="A31" s="343">
        <v>110</v>
      </c>
      <c r="B31" s="344" t="s">
        <v>60</v>
      </c>
      <c r="C31" s="345">
        <f>C32+C35</f>
        <v>4000</v>
      </c>
      <c r="D31" s="345">
        <f>D32+D35</f>
        <v>18936</v>
      </c>
      <c r="E31" s="311">
        <f t="shared" si="2"/>
        <v>3.734</v>
      </c>
      <c r="F31" s="143" t="str">
        <f t="shared" si="3"/>
        <v>是</v>
      </c>
    </row>
    <row r="32" ht="36" customHeight="1" spans="1:6">
      <c r="A32" s="346">
        <v>11004</v>
      </c>
      <c r="B32" s="347" t="s">
        <v>3017</v>
      </c>
      <c r="C32" s="348">
        <f>SUBTOTAL(9,C33:C34)</f>
        <v>4000</v>
      </c>
      <c r="D32" s="348">
        <f>SUBTOTAL(9,D33:D34)</f>
        <v>4000</v>
      </c>
      <c r="E32" s="311">
        <f t="shared" si="2"/>
        <v>0</v>
      </c>
      <c r="F32" s="143" t="str">
        <f t="shared" si="3"/>
        <v>是</v>
      </c>
    </row>
    <row r="33" ht="36" customHeight="1" spans="1:6">
      <c r="A33" s="346">
        <v>1100401</v>
      </c>
      <c r="B33" s="347" t="s">
        <v>2547</v>
      </c>
      <c r="C33" s="348">
        <v>4000</v>
      </c>
      <c r="D33" s="348">
        <v>4000</v>
      </c>
      <c r="E33" s="311">
        <f t="shared" si="2"/>
        <v>0</v>
      </c>
      <c r="F33" s="143" t="str">
        <f t="shared" si="3"/>
        <v>是</v>
      </c>
    </row>
    <row r="34" ht="36" customHeight="1" spans="1:6">
      <c r="A34" s="346">
        <v>1100402</v>
      </c>
      <c r="B34" s="347" t="s">
        <v>3018</v>
      </c>
      <c r="C34" s="95"/>
      <c r="D34" s="348"/>
      <c r="E34" s="311" t="str">
        <f t="shared" si="2"/>
        <v/>
      </c>
      <c r="F34" s="143" t="str">
        <f t="shared" si="3"/>
        <v>是</v>
      </c>
    </row>
    <row r="35" ht="36" customHeight="1" spans="1:6">
      <c r="A35" s="346">
        <v>11008</v>
      </c>
      <c r="B35" s="347" t="s">
        <v>63</v>
      </c>
      <c r="C35" s="348"/>
      <c r="D35" s="349">
        <v>14936</v>
      </c>
      <c r="E35" s="311" t="str">
        <f t="shared" si="2"/>
        <v/>
      </c>
      <c r="F35" s="143" t="str">
        <f t="shared" si="3"/>
        <v>是</v>
      </c>
    </row>
    <row r="36" ht="36" hidden="1" customHeight="1" spans="1:6">
      <c r="A36" s="350">
        <v>11009</v>
      </c>
      <c r="B36" s="351" t="s">
        <v>64</v>
      </c>
      <c r="C36" s="352"/>
      <c r="D36" s="352"/>
      <c r="E36" s="353"/>
      <c r="F36" s="143" t="str">
        <f t="shared" si="3"/>
        <v>否</v>
      </c>
    </row>
    <row r="37" ht="36" customHeight="1" spans="1:6">
      <c r="A37" s="354"/>
      <c r="B37" s="355" t="s">
        <v>67</v>
      </c>
      <c r="C37" s="345">
        <f>C29+C30+C31</f>
        <v>334552</v>
      </c>
      <c r="D37" s="345">
        <f>D29+D30+D31</f>
        <v>380229</v>
      </c>
      <c r="E37" s="311">
        <f>IF(C37&lt;&gt;0,D37/C37-1,"")</f>
        <v>0.137</v>
      </c>
      <c r="F37" s="143" t="str">
        <f t="shared" si="3"/>
        <v>是</v>
      </c>
    </row>
  </sheetData>
  <autoFilter ref="A3:F37">
    <filterColumn colId="5">
      <customFilters>
        <customFilter operator="equal" val="是"/>
      </customFilters>
    </filterColumn>
    <extLst/>
  </autoFilter>
  <mergeCells count="1">
    <mergeCell ref="B1:E1"/>
  </mergeCells>
  <conditionalFormatting sqref="B30">
    <cfRule type="expression" dxfId="1" priority="8" stopIfTrue="1">
      <formula>"len($A:$A)=3"</formula>
    </cfRule>
  </conditionalFormatting>
  <conditionalFormatting sqref="B31:B34">
    <cfRule type="expression" dxfId="1" priority="4" stopIfTrue="1">
      <formula>"len($A:$A)=3"</formula>
    </cfRule>
  </conditionalFormatting>
  <conditionalFormatting sqref="C30:C34 D31:D32">
    <cfRule type="expression" dxfId="1" priority="1" stopIfTrue="1">
      <formula>"len($A:$A)=3"</formula>
    </cfRule>
  </conditionalFormatting>
  <printOptions horizontalCentered="1"/>
  <pageMargins left="0.471527777777778" right="0.393055555555556" top="0.747916666666667" bottom="0.747916666666667" header="0.313888888888889" footer="0.313888888888889"/>
  <pageSetup paperSize="9" scale="75" orientation="portrait"/>
  <headerFooter alignWithMargins="0">
    <oddFooter>&amp;C&amp;16- &amp;P -</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00B0F0"/>
  </sheetPr>
  <dimension ref="A1:G274"/>
  <sheetViews>
    <sheetView showGridLines="0" showZeros="0" view="pageBreakPreview" zoomScaleNormal="115" workbookViewId="0">
      <pane ySplit="3" topLeftCell="A192" activePane="bottomLeft" state="frozen"/>
      <selection/>
      <selection pane="bottomLeft" activeCell="K218" sqref="K218"/>
    </sheetView>
  </sheetViews>
  <sheetFormatPr defaultColWidth="9" defaultRowHeight="14.25" outlineLevelCol="6"/>
  <cols>
    <col min="1" max="1" width="13.5" style="281" customWidth="1"/>
    <col min="2" max="2" width="50.75" style="281" customWidth="1"/>
    <col min="3" max="4" width="20.6333333333333" style="285" customWidth="1"/>
    <col min="5" max="5" width="20.6333333333333" style="286" customWidth="1"/>
    <col min="6" max="6" width="3.75" style="287" customWidth="1"/>
    <col min="7" max="16384" width="9" style="281"/>
  </cols>
  <sheetData>
    <row r="1" s="281" customFormat="1" ht="45" customHeight="1" spans="1:7">
      <c r="A1" s="288"/>
      <c r="B1" s="289" t="s">
        <v>3019</v>
      </c>
      <c r="C1" s="289"/>
      <c r="D1" s="289"/>
      <c r="E1" s="289"/>
      <c r="F1" s="290"/>
      <c r="G1" s="288"/>
    </row>
    <row r="2" s="282" customFormat="1" ht="20.1" customHeight="1" spans="1:7">
      <c r="A2" s="291"/>
      <c r="B2" s="292"/>
      <c r="C2" s="292"/>
      <c r="D2" s="292"/>
      <c r="E2" s="293" t="s">
        <v>1</v>
      </c>
      <c r="F2" s="294"/>
      <c r="G2" s="291"/>
    </row>
    <row r="3" s="283" customFormat="1" ht="45" customHeight="1" spans="1:7">
      <c r="A3" s="295" t="s">
        <v>2</v>
      </c>
      <c r="B3" s="296" t="s">
        <v>3</v>
      </c>
      <c r="C3" s="297" t="s">
        <v>129</v>
      </c>
      <c r="D3" s="297" t="s">
        <v>5</v>
      </c>
      <c r="E3" s="297" t="s">
        <v>130</v>
      </c>
      <c r="F3" s="298" t="s">
        <v>7</v>
      </c>
      <c r="G3" s="299" t="s">
        <v>3020</v>
      </c>
    </row>
    <row r="4" s="281" customFormat="1" ht="36" customHeight="1" spans="1:7">
      <c r="A4" s="300" t="s">
        <v>81</v>
      </c>
      <c r="B4" s="301" t="s">
        <v>2550</v>
      </c>
      <c r="C4" s="302"/>
      <c r="D4" s="302"/>
      <c r="E4" s="303" t="str">
        <f>IF(C4&lt;&gt;0,D4/C4-1,"")</f>
        <v/>
      </c>
      <c r="F4" s="304" t="str">
        <f t="shared" ref="F4:F67" si="0">IF(LEN(A4)=3,"是",IF(B4&lt;&gt;"",IF(SUM(C4:D4)&lt;&gt;0,"是","否"),"是"))</f>
        <v>是</v>
      </c>
      <c r="G4" s="288" t="str">
        <f t="shared" ref="G4:G67" si="1">IF(LEN(A4)=3,"类",IF(LEN(A4)=5,"款","项"))</f>
        <v>类</v>
      </c>
    </row>
    <row r="5" s="281" customFormat="1" ht="36" customHeight="1" spans="1:7">
      <c r="A5" s="300" t="s">
        <v>2551</v>
      </c>
      <c r="B5" s="305" t="s">
        <v>2552</v>
      </c>
      <c r="C5" s="302"/>
      <c r="D5" s="302"/>
      <c r="E5" s="303" t="str">
        <f>IF(C5&lt;&gt;0,D5/C5-1,"")</f>
        <v/>
      </c>
      <c r="F5" s="304" t="str">
        <f t="shared" si="0"/>
        <v>否</v>
      </c>
      <c r="G5" s="288" t="str">
        <f t="shared" si="1"/>
        <v>款</v>
      </c>
    </row>
    <row r="6" s="281" customFormat="1" ht="36" hidden="1" customHeight="1" spans="1:7">
      <c r="A6" s="306" t="s">
        <v>2553</v>
      </c>
      <c r="B6" s="305" t="s">
        <v>2554</v>
      </c>
      <c r="C6" s="307"/>
      <c r="D6" s="307"/>
      <c r="E6" s="308" t="str">
        <f>IF(C6&gt;0,D6/C6-1,IF(C6&lt;0,-(D6/C6-1),""))</f>
        <v/>
      </c>
      <c r="F6" s="304" t="str">
        <f t="shared" si="0"/>
        <v>否</v>
      </c>
      <c r="G6" s="288" t="str">
        <f t="shared" si="1"/>
        <v>项</v>
      </c>
    </row>
    <row r="7" s="281" customFormat="1" ht="36" hidden="1" customHeight="1" spans="1:7">
      <c r="A7" s="306" t="s">
        <v>2555</v>
      </c>
      <c r="B7" s="305" t="s">
        <v>2556</v>
      </c>
      <c r="C7" s="307"/>
      <c r="D7" s="307"/>
      <c r="E7" s="308" t="str">
        <f>IF(C7&gt;0,D7/C7-1,IF(C7&lt;0,-(D7/C7-1),""))</f>
        <v/>
      </c>
      <c r="F7" s="304" t="str">
        <f t="shared" si="0"/>
        <v>否</v>
      </c>
      <c r="G7" s="288" t="str">
        <f t="shared" si="1"/>
        <v>项</v>
      </c>
    </row>
    <row r="8" s="281" customFormat="1" ht="36" customHeight="1" spans="1:7">
      <c r="A8" s="306" t="s">
        <v>2557</v>
      </c>
      <c r="B8" s="305" t="s">
        <v>2558</v>
      </c>
      <c r="C8" s="309"/>
      <c r="D8" s="309"/>
      <c r="E8" s="303" t="str">
        <f>IF(C8&lt;&gt;0,D8/C8-1,"")</f>
        <v/>
      </c>
      <c r="F8" s="304" t="str">
        <f t="shared" si="0"/>
        <v>否</v>
      </c>
      <c r="G8" s="288" t="str">
        <f t="shared" si="1"/>
        <v>项</v>
      </c>
    </row>
    <row r="9" s="281" customFormat="1" ht="36" hidden="1" customHeight="1" spans="1:7">
      <c r="A9" s="306" t="s">
        <v>2559</v>
      </c>
      <c r="B9" s="305" t="s">
        <v>2560</v>
      </c>
      <c r="C9" s="307"/>
      <c r="D9" s="307"/>
      <c r="E9" s="308" t="str">
        <f>IF(C9&gt;0,D9/C9-1,IF(C9&lt;0,-(D9/C9-1),""))</f>
        <v/>
      </c>
      <c r="F9" s="304" t="str">
        <f t="shared" si="0"/>
        <v>否</v>
      </c>
      <c r="G9" s="288" t="str">
        <f t="shared" si="1"/>
        <v>项</v>
      </c>
    </row>
    <row r="10" s="281" customFormat="1" ht="36" customHeight="1" spans="1:7">
      <c r="A10" s="306" t="s">
        <v>2561</v>
      </c>
      <c r="B10" s="305" t="s">
        <v>2562</v>
      </c>
      <c r="C10" s="309"/>
      <c r="D10" s="309"/>
      <c r="E10" s="303" t="str">
        <f>IF(C10&lt;&gt;0,D10/C10-1,"")</f>
        <v/>
      </c>
      <c r="F10" s="304" t="str">
        <f t="shared" si="0"/>
        <v>否</v>
      </c>
      <c r="G10" s="288" t="str">
        <f t="shared" si="1"/>
        <v>项</v>
      </c>
    </row>
    <row r="11" s="281" customFormat="1" ht="36" hidden="1" customHeight="1" spans="1:7">
      <c r="A11" s="300" t="s">
        <v>2563</v>
      </c>
      <c r="B11" s="301" t="s">
        <v>2564</v>
      </c>
      <c r="C11" s="310">
        <f>SUM(C12:C16)</f>
        <v>0</v>
      </c>
      <c r="D11" s="310">
        <f>SUM(D12:D16)</f>
        <v>0</v>
      </c>
      <c r="E11" s="311" t="str">
        <f t="shared" ref="E11:E19" si="2">IF(C11&gt;0,D11/C11-1,IF(C11&lt;0,-(D11/C11-1),""))</f>
        <v/>
      </c>
      <c r="F11" s="304" t="str">
        <f t="shared" si="0"/>
        <v>否</v>
      </c>
      <c r="G11" s="288" t="str">
        <f t="shared" si="1"/>
        <v>款</v>
      </c>
    </row>
    <row r="12" s="281" customFormat="1" ht="36" hidden="1" customHeight="1" spans="1:7">
      <c r="A12" s="306" t="s">
        <v>2565</v>
      </c>
      <c r="B12" s="305" t="s">
        <v>2566</v>
      </c>
      <c r="C12" s="307"/>
      <c r="D12" s="307"/>
      <c r="E12" s="308" t="str">
        <f t="shared" si="2"/>
        <v/>
      </c>
      <c r="F12" s="304" t="str">
        <f t="shared" si="0"/>
        <v>否</v>
      </c>
      <c r="G12" s="288" t="str">
        <f t="shared" si="1"/>
        <v>项</v>
      </c>
    </row>
    <row r="13" s="281" customFormat="1" ht="36" hidden="1" customHeight="1" spans="1:7">
      <c r="A13" s="306" t="s">
        <v>2567</v>
      </c>
      <c r="B13" s="305" t="s">
        <v>2568</v>
      </c>
      <c r="C13" s="307"/>
      <c r="D13" s="307"/>
      <c r="E13" s="308" t="str">
        <f t="shared" si="2"/>
        <v/>
      </c>
      <c r="F13" s="304" t="str">
        <f t="shared" si="0"/>
        <v>否</v>
      </c>
      <c r="G13" s="288" t="str">
        <f t="shared" si="1"/>
        <v>项</v>
      </c>
    </row>
    <row r="14" s="281" customFormat="1" ht="36" hidden="1" customHeight="1" spans="1:7">
      <c r="A14" s="306" t="s">
        <v>2569</v>
      </c>
      <c r="B14" s="305" t="s">
        <v>2570</v>
      </c>
      <c r="C14" s="307"/>
      <c r="D14" s="307"/>
      <c r="E14" s="308" t="str">
        <f t="shared" si="2"/>
        <v/>
      </c>
      <c r="F14" s="304" t="str">
        <f t="shared" si="0"/>
        <v>否</v>
      </c>
      <c r="G14" s="288" t="str">
        <f t="shared" si="1"/>
        <v>项</v>
      </c>
    </row>
    <row r="15" s="281" customFormat="1" ht="36" hidden="1" customHeight="1" spans="1:7">
      <c r="A15" s="306" t="s">
        <v>2571</v>
      </c>
      <c r="B15" s="305" t="s">
        <v>2572</v>
      </c>
      <c r="C15" s="307"/>
      <c r="D15" s="307"/>
      <c r="E15" s="308" t="str">
        <f t="shared" si="2"/>
        <v/>
      </c>
      <c r="F15" s="304" t="str">
        <f t="shared" si="0"/>
        <v>否</v>
      </c>
      <c r="G15" s="288" t="str">
        <f t="shared" si="1"/>
        <v>项</v>
      </c>
    </row>
    <row r="16" s="281" customFormat="1" ht="36" hidden="1" customHeight="1" spans="1:7">
      <c r="A16" s="306" t="s">
        <v>2573</v>
      </c>
      <c r="B16" s="305" t="s">
        <v>2574</v>
      </c>
      <c r="C16" s="307"/>
      <c r="D16" s="307"/>
      <c r="E16" s="308" t="str">
        <f t="shared" si="2"/>
        <v/>
      </c>
      <c r="F16" s="304" t="str">
        <f t="shared" si="0"/>
        <v>否</v>
      </c>
      <c r="G16" s="288" t="str">
        <f t="shared" si="1"/>
        <v>项</v>
      </c>
    </row>
    <row r="17" s="281" customFormat="1" ht="36" hidden="1" customHeight="1" spans="1:7">
      <c r="A17" s="300" t="s">
        <v>2575</v>
      </c>
      <c r="B17" s="301" t="s">
        <v>2576</v>
      </c>
      <c r="C17" s="310">
        <f>SUM(C18:C19)</f>
        <v>0</v>
      </c>
      <c r="D17" s="310">
        <f>SUM(D18:D19)</f>
        <v>0</v>
      </c>
      <c r="E17" s="311" t="str">
        <f t="shared" si="2"/>
        <v/>
      </c>
      <c r="F17" s="304" t="str">
        <f t="shared" si="0"/>
        <v>否</v>
      </c>
      <c r="G17" s="288" t="str">
        <f t="shared" si="1"/>
        <v>款</v>
      </c>
    </row>
    <row r="18" s="281" customFormat="1" ht="36" hidden="1" customHeight="1" spans="1:7">
      <c r="A18" s="306" t="s">
        <v>2577</v>
      </c>
      <c r="B18" s="305" t="s">
        <v>2578</v>
      </c>
      <c r="C18" s="307"/>
      <c r="D18" s="307"/>
      <c r="E18" s="308" t="str">
        <f t="shared" si="2"/>
        <v/>
      </c>
      <c r="F18" s="304" t="str">
        <f t="shared" si="0"/>
        <v>否</v>
      </c>
      <c r="G18" s="288" t="str">
        <f t="shared" si="1"/>
        <v>项</v>
      </c>
    </row>
    <row r="19" s="281" customFormat="1" ht="36" hidden="1" customHeight="1" spans="1:7">
      <c r="A19" s="306" t="s">
        <v>2579</v>
      </c>
      <c r="B19" s="305" t="s">
        <v>2580</v>
      </c>
      <c r="C19" s="307"/>
      <c r="D19" s="307"/>
      <c r="E19" s="308" t="str">
        <f t="shared" si="2"/>
        <v/>
      </c>
      <c r="F19" s="304" t="str">
        <f t="shared" si="0"/>
        <v>否</v>
      </c>
      <c r="G19" s="288" t="str">
        <f t="shared" si="1"/>
        <v>项</v>
      </c>
    </row>
    <row r="20" s="281" customFormat="1" ht="18" customHeight="1" spans="1:7">
      <c r="A20" s="300" t="s">
        <v>83</v>
      </c>
      <c r="B20" s="301" t="s">
        <v>2581</v>
      </c>
      <c r="C20" s="302"/>
      <c r="D20" s="302">
        <f>D21</f>
        <v>284</v>
      </c>
      <c r="E20" s="303" t="str">
        <f t="shared" ref="E20:E32" si="3">IF(C20&lt;&gt;0,D20/C20-1,"")</f>
        <v/>
      </c>
      <c r="F20" s="304" t="str">
        <f t="shared" si="0"/>
        <v>是</v>
      </c>
      <c r="G20" s="288" t="str">
        <f t="shared" si="1"/>
        <v>类</v>
      </c>
    </row>
    <row r="21" s="281" customFormat="1" ht="43" customHeight="1" spans="1:7">
      <c r="A21" s="300" t="s">
        <v>2582</v>
      </c>
      <c r="B21" s="301" t="s">
        <v>2583</v>
      </c>
      <c r="C21" s="310">
        <f>SUM(C22:C24)</f>
        <v>0</v>
      </c>
      <c r="D21" s="310">
        <f>SUM(D22:D24)</f>
        <v>284</v>
      </c>
      <c r="E21" s="303" t="str">
        <f t="shared" si="3"/>
        <v/>
      </c>
      <c r="F21" s="304" t="str">
        <f t="shared" si="0"/>
        <v>是</v>
      </c>
      <c r="G21" s="288" t="str">
        <f t="shared" si="1"/>
        <v>款</v>
      </c>
    </row>
    <row r="22" s="281" customFormat="1" ht="41" customHeight="1" spans="1:7">
      <c r="A22" s="306" t="s">
        <v>2584</v>
      </c>
      <c r="B22" s="305" t="s">
        <v>2585</v>
      </c>
      <c r="C22" s="307"/>
      <c r="D22" s="307">
        <v>116</v>
      </c>
      <c r="E22" s="303" t="str">
        <f t="shared" si="3"/>
        <v/>
      </c>
      <c r="F22" s="304" t="str">
        <f t="shared" si="0"/>
        <v>是</v>
      </c>
      <c r="G22" s="288" t="str">
        <f t="shared" si="1"/>
        <v>项</v>
      </c>
    </row>
    <row r="23" s="281" customFormat="1" ht="25" customHeight="1" spans="1:7">
      <c r="A23" s="306" t="s">
        <v>2586</v>
      </c>
      <c r="B23" s="305" t="s">
        <v>2587</v>
      </c>
      <c r="C23" s="307"/>
      <c r="D23" s="307">
        <v>168</v>
      </c>
      <c r="E23" s="303" t="str">
        <f t="shared" si="3"/>
        <v/>
      </c>
      <c r="F23" s="304" t="str">
        <f t="shared" si="0"/>
        <v>是</v>
      </c>
      <c r="G23" s="288" t="str">
        <f t="shared" si="1"/>
        <v>项</v>
      </c>
    </row>
    <row r="24" s="281" customFormat="1" ht="32" customHeight="1" spans="1:7">
      <c r="A24" s="306" t="s">
        <v>2588</v>
      </c>
      <c r="B24" s="305" t="s">
        <v>2589</v>
      </c>
      <c r="C24" s="307"/>
      <c r="D24" s="307"/>
      <c r="E24" s="303" t="str">
        <f t="shared" si="3"/>
        <v/>
      </c>
      <c r="F24" s="304" t="str">
        <f t="shared" si="0"/>
        <v>否</v>
      </c>
      <c r="G24" s="288" t="str">
        <f t="shared" si="1"/>
        <v>项</v>
      </c>
    </row>
    <row r="25" s="281" customFormat="1" ht="33" customHeight="1" spans="1:7">
      <c r="A25" s="300" t="s">
        <v>2590</v>
      </c>
      <c r="B25" s="301" t="s">
        <v>2591</v>
      </c>
      <c r="C25" s="310">
        <f>SUM(C26:C28)</f>
        <v>0</v>
      </c>
      <c r="D25" s="310">
        <f>SUM(D26:D28)</f>
        <v>0</v>
      </c>
      <c r="E25" s="303" t="str">
        <f t="shared" si="3"/>
        <v/>
      </c>
      <c r="F25" s="304" t="str">
        <f t="shared" si="0"/>
        <v>否</v>
      </c>
      <c r="G25" s="288" t="str">
        <f t="shared" si="1"/>
        <v>款</v>
      </c>
    </row>
    <row r="26" s="281" customFormat="1" ht="28" hidden="1" customHeight="1" spans="1:7">
      <c r="A26" s="306" t="s">
        <v>2592</v>
      </c>
      <c r="B26" s="305" t="s">
        <v>2585</v>
      </c>
      <c r="C26" s="307"/>
      <c r="D26" s="307"/>
      <c r="E26" s="303" t="str">
        <f t="shared" si="3"/>
        <v/>
      </c>
      <c r="F26" s="304" t="str">
        <f t="shared" si="0"/>
        <v>否</v>
      </c>
      <c r="G26" s="288" t="str">
        <f t="shared" si="1"/>
        <v>项</v>
      </c>
    </row>
    <row r="27" s="281" customFormat="1" ht="24" hidden="1" customHeight="1" spans="1:7">
      <c r="A27" s="306" t="s">
        <v>2593</v>
      </c>
      <c r="B27" s="305" t="s">
        <v>2587</v>
      </c>
      <c r="C27" s="307"/>
      <c r="D27" s="307"/>
      <c r="E27" s="303" t="str">
        <f t="shared" si="3"/>
        <v/>
      </c>
      <c r="F27" s="304" t="str">
        <f t="shared" si="0"/>
        <v>否</v>
      </c>
      <c r="G27" s="288" t="str">
        <f t="shared" si="1"/>
        <v>项</v>
      </c>
    </row>
    <row r="28" s="281" customFormat="1" ht="26" hidden="1" customHeight="1" spans="1:7">
      <c r="A28" s="306" t="s">
        <v>2594</v>
      </c>
      <c r="B28" s="305" t="s">
        <v>2595</v>
      </c>
      <c r="C28" s="307"/>
      <c r="D28" s="307"/>
      <c r="E28" s="303" t="str">
        <f t="shared" si="3"/>
        <v/>
      </c>
      <c r="F28" s="304" t="str">
        <f t="shared" si="0"/>
        <v>否</v>
      </c>
      <c r="G28" s="288" t="str">
        <f t="shared" si="1"/>
        <v>项</v>
      </c>
    </row>
    <row r="29" s="284" customFormat="1" ht="18" customHeight="1" spans="1:7">
      <c r="A29" s="300" t="s">
        <v>2596</v>
      </c>
      <c r="B29" s="301" t="s">
        <v>2597</v>
      </c>
      <c r="C29" s="310">
        <f>SUM(C30:C31)</f>
        <v>0</v>
      </c>
      <c r="D29" s="310">
        <f>SUM(D30:D31)</f>
        <v>0</v>
      </c>
      <c r="E29" s="303" t="str">
        <f t="shared" si="3"/>
        <v/>
      </c>
      <c r="F29" s="304" t="str">
        <f t="shared" si="0"/>
        <v>否</v>
      </c>
      <c r="G29" s="288" t="str">
        <f t="shared" si="1"/>
        <v>款</v>
      </c>
    </row>
    <row r="30" s="281" customFormat="1" ht="18" hidden="1" customHeight="1" spans="1:7">
      <c r="A30" s="306" t="s">
        <v>2598</v>
      </c>
      <c r="B30" s="305" t="s">
        <v>2587</v>
      </c>
      <c r="C30" s="307"/>
      <c r="D30" s="307"/>
      <c r="E30" s="303" t="str">
        <f t="shared" si="3"/>
        <v/>
      </c>
      <c r="F30" s="304" t="str">
        <f t="shared" si="0"/>
        <v>否</v>
      </c>
      <c r="G30" s="288" t="str">
        <f t="shared" si="1"/>
        <v>项</v>
      </c>
    </row>
    <row r="31" s="281" customFormat="1" ht="27" hidden="1" customHeight="1" spans="1:7">
      <c r="A31" s="306" t="s">
        <v>2599</v>
      </c>
      <c r="B31" s="305" t="s">
        <v>2600</v>
      </c>
      <c r="C31" s="307"/>
      <c r="D31" s="307"/>
      <c r="E31" s="303" t="str">
        <f t="shared" si="3"/>
        <v/>
      </c>
      <c r="F31" s="304" t="str">
        <f t="shared" si="0"/>
        <v>否</v>
      </c>
      <c r="G31" s="288" t="str">
        <f t="shared" si="1"/>
        <v>项</v>
      </c>
    </row>
    <row r="32" s="281" customFormat="1" ht="36" customHeight="1" spans="1:7">
      <c r="A32" s="300" t="s">
        <v>87</v>
      </c>
      <c r="B32" s="301" t="s">
        <v>2601</v>
      </c>
      <c r="C32" s="302"/>
      <c r="D32" s="302"/>
      <c r="E32" s="303" t="str">
        <f t="shared" si="3"/>
        <v/>
      </c>
      <c r="F32" s="304" t="str">
        <f t="shared" si="0"/>
        <v>是</v>
      </c>
      <c r="G32" s="288" t="str">
        <f t="shared" si="1"/>
        <v>类</v>
      </c>
    </row>
    <row r="33" s="281" customFormat="1" ht="36" hidden="1" customHeight="1" spans="1:7">
      <c r="A33" s="300" t="s">
        <v>2602</v>
      </c>
      <c r="B33" s="301" t="s">
        <v>2603</v>
      </c>
      <c r="C33" s="310">
        <f>SUM(C34:C37)</f>
        <v>0</v>
      </c>
      <c r="D33" s="310">
        <f>SUM(D34:D37)</f>
        <v>0</v>
      </c>
      <c r="E33" s="311" t="str">
        <f t="shared" ref="E33:E42" si="4">IF(C33&gt;0,D33/C33-1,IF(C33&lt;0,-(D33/C33-1),""))</f>
        <v/>
      </c>
      <c r="F33" s="304" t="str">
        <f t="shared" si="0"/>
        <v>否</v>
      </c>
      <c r="G33" s="288" t="str">
        <f t="shared" si="1"/>
        <v>款</v>
      </c>
    </row>
    <row r="34" s="281" customFormat="1" ht="36" hidden="1" customHeight="1" spans="1:7">
      <c r="A34" s="306">
        <v>2116001</v>
      </c>
      <c r="B34" s="305" t="s">
        <v>2604</v>
      </c>
      <c r="C34" s="307">
        <f>SUM(C35:C42)</f>
        <v>0</v>
      </c>
      <c r="D34" s="307">
        <f>SUM(D35:D42)</f>
        <v>0</v>
      </c>
      <c r="E34" s="308" t="str">
        <f t="shared" si="4"/>
        <v/>
      </c>
      <c r="F34" s="304" t="str">
        <f t="shared" si="0"/>
        <v>否</v>
      </c>
      <c r="G34" s="288" t="str">
        <f t="shared" si="1"/>
        <v>项</v>
      </c>
    </row>
    <row r="35" s="281" customFormat="1" ht="36" hidden="1" customHeight="1" spans="1:7">
      <c r="A35" s="306">
        <v>2116002</v>
      </c>
      <c r="B35" s="305" t="s">
        <v>2605</v>
      </c>
      <c r="C35" s="307"/>
      <c r="D35" s="307"/>
      <c r="E35" s="308" t="str">
        <f t="shared" si="4"/>
        <v/>
      </c>
      <c r="F35" s="304" t="str">
        <f t="shared" si="0"/>
        <v>否</v>
      </c>
      <c r="G35" s="288" t="str">
        <f t="shared" si="1"/>
        <v>项</v>
      </c>
    </row>
    <row r="36" s="281" customFormat="1" ht="36" hidden="1" customHeight="1" spans="1:7">
      <c r="A36" s="306">
        <v>2116003</v>
      </c>
      <c r="B36" s="305" t="s">
        <v>2606</v>
      </c>
      <c r="C36" s="307"/>
      <c r="D36" s="307"/>
      <c r="E36" s="308" t="str">
        <f t="shared" si="4"/>
        <v/>
      </c>
      <c r="F36" s="304" t="str">
        <f t="shared" si="0"/>
        <v>否</v>
      </c>
      <c r="G36" s="288" t="str">
        <f t="shared" si="1"/>
        <v>项</v>
      </c>
    </row>
    <row r="37" s="284" customFormat="1" ht="36" hidden="1" customHeight="1" spans="1:7">
      <c r="A37" s="306">
        <v>2116099</v>
      </c>
      <c r="B37" s="305" t="s">
        <v>2607</v>
      </c>
      <c r="C37" s="307"/>
      <c r="D37" s="307"/>
      <c r="E37" s="308" t="str">
        <f t="shared" si="4"/>
        <v/>
      </c>
      <c r="F37" s="304" t="str">
        <f t="shared" si="0"/>
        <v>否</v>
      </c>
      <c r="G37" s="288" t="str">
        <f t="shared" si="1"/>
        <v>项</v>
      </c>
    </row>
    <row r="38" s="281" customFormat="1" ht="36" hidden="1" customHeight="1" spans="1:7">
      <c r="A38" s="300">
        <v>21161</v>
      </c>
      <c r="B38" s="301" t="s">
        <v>2608</v>
      </c>
      <c r="C38" s="310">
        <f>SUM(C39:C42)</f>
        <v>0</v>
      </c>
      <c r="D38" s="310">
        <f>SUM(D39:D42)</f>
        <v>0</v>
      </c>
      <c r="E38" s="311" t="str">
        <f t="shared" si="4"/>
        <v/>
      </c>
      <c r="F38" s="304" t="str">
        <f t="shared" si="0"/>
        <v>否</v>
      </c>
      <c r="G38" s="288" t="str">
        <f t="shared" si="1"/>
        <v>款</v>
      </c>
    </row>
    <row r="39" s="281" customFormat="1" ht="36" hidden="1" customHeight="1" spans="1:7">
      <c r="A39" s="306">
        <v>2116101</v>
      </c>
      <c r="B39" s="305" t="s">
        <v>2609</v>
      </c>
      <c r="C39" s="307"/>
      <c r="D39" s="307"/>
      <c r="E39" s="308" t="str">
        <f t="shared" si="4"/>
        <v/>
      </c>
      <c r="F39" s="304" t="str">
        <f t="shared" si="0"/>
        <v>否</v>
      </c>
      <c r="G39" s="288" t="str">
        <f t="shared" si="1"/>
        <v>项</v>
      </c>
    </row>
    <row r="40" s="281" customFormat="1" ht="36" hidden="1" customHeight="1" spans="1:7">
      <c r="A40" s="306">
        <v>2116102</v>
      </c>
      <c r="B40" s="305" t="s">
        <v>2610</v>
      </c>
      <c r="C40" s="307"/>
      <c r="D40" s="307"/>
      <c r="E40" s="308" t="str">
        <f t="shared" si="4"/>
        <v/>
      </c>
      <c r="F40" s="304" t="str">
        <f t="shared" si="0"/>
        <v>否</v>
      </c>
      <c r="G40" s="288" t="str">
        <f t="shared" si="1"/>
        <v>项</v>
      </c>
    </row>
    <row r="41" s="281" customFormat="1" ht="36" hidden="1" customHeight="1" spans="1:7">
      <c r="A41" s="306">
        <v>2116103</v>
      </c>
      <c r="B41" s="305" t="s">
        <v>2611</v>
      </c>
      <c r="C41" s="307"/>
      <c r="D41" s="307"/>
      <c r="E41" s="308" t="str">
        <f t="shared" si="4"/>
        <v/>
      </c>
      <c r="F41" s="304" t="str">
        <f t="shared" si="0"/>
        <v>否</v>
      </c>
      <c r="G41" s="288" t="str">
        <f t="shared" si="1"/>
        <v>项</v>
      </c>
    </row>
    <row r="42" s="281" customFormat="1" ht="36" hidden="1" customHeight="1" spans="1:7">
      <c r="A42" s="306">
        <v>2116104</v>
      </c>
      <c r="B42" s="305" t="s">
        <v>2612</v>
      </c>
      <c r="C42" s="307"/>
      <c r="D42" s="307"/>
      <c r="E42" s="308" t="str">
        <f t="shared" si="4"/>
        <v/>
      </c>
      <c r="F42" s="304" t="str">
        <f t="shared" si="0"/>
        <v>否</v>
      </c>
      <c r="G42" s="288" t="str">
        <f t="shared" si="1"/>
        <v>项</v>
      </c>
    </row>
    <row r="43" s="281" customFormat="1" ht="36" customHeight="1" spans="1:7">
      <c r="A43" s="300" t="s">
        <v>89</v>
      </c>
      <c r="B43" s="301" t="s">
        <v>2613</v>
      </c>
      <c r="C43" s="302">
        <f>C44+C57+C61+C62+C68+C72+C76+C80+C86+C89</f>
        <v>193257</v>
      </c>
      <c r="D43" s="302">
        <f>D44+D57+D61+D62+D68+D72+D76+D80+D86+D89</f>
        <v>217563</v>
      </c>
      <c r="E43" s="303">
        <f t="shared" ref="E43:E74" si="5">IF(C43&lt;&gt;0,D43/C43-1,"")</f>
        <v>0.126</v>
      </c>
      <c r="F43" s="304" t="str">
        <f t="shared" si="0"/>
        <v>是</v>
      </c>
      <c r="G43" s="288" t="str">
        <f t="shared" si="1"/>
        <v>类</v>
      </c>
    </row>
    <row r="44" s="281" customFormat="1" ht="36" customHeight="1" spans="1:7">
      <c r="A44" s="300" t="s">
        <v>2614</v>
      </c>
      <c r="B44" s="301" t="s">
        <v>2615</v>
      </c>
      <c r="C44" s="302">
        <f>SUBTOTAL(9,C45:C56)</f>
        <v>167606</v>
      </c>
      <c r="D44" s="302">
        <f>SUBTOTAL(9,D45:D56)</f>
        <v>204703</v>
      </c>
      <c r="E44" s="303">
        <f t="shared" si="5"/>
        <v>0.221</v>
      </c>
      <c r="F44" s="304" t="str">
        <f t="shared" si="0"/>
        <v>是</v>
      </c>
      <c r="G44" s="288" t="str">
        <f t="shared" si="1"/>
        <v>款</v>
      </c>
    </row>
    <row r="45" s="281" customFormat="1" ht="30" customHeight="1" spans="1:7">
      <c r="A45" s="306" t="s">
        <v>2616</v>
      </c>
      <c r="B45" s="305" t="s">
        <v>2617</v>
      </c>
      <c r="C45" s="307">
        <v>47028</v>
      </c>
      <c r="D45" s="307">
        <v>103905</v>
      </c>
      <c r="E45" s="303">
        <f t="shared" si="5"/>
        <v>1.209</v>
      </c>
      <c r="F45" s="304" t="str">
        <f t="shared" si="0"/>
        <v>是</v>
      </c>
      <c r="G45" s="288" t="str">
        <f t="shared" si="1"/>
        <v>项</v>
      </c>
    </row>
    <row r="46" s="281" customFormat="1" ht="21" customHeight="1" spans="1:7">
      <c r="A46" s="306" t="s">
        <v>2618</v>
      </c>
      <c r="B46" s="305" t="s">
        <v>2619</v>
      </c>
      <c r="C46" s="307">
        <v>46669</v>
      </c>
      <c r="D46" s="307">
        <v>28072</v>
      </c>
      <c r="E46" s="303">
        <f t="shared" si="5"/>
        <v>-0.398</v>
      </c>
      <c r="F46" s="304" t="str">
        <f t="shared" si="0"/>
        <v>是</v>
      </c>
      <c r="G46" s="288" t="str">
        <f t="shared" si="1"/>
        <v>项</v>
      </c>
    </row>
    <row r="47" s="281" customFormat="1" ht="21" customHeight="1" spans="1:7">
      <c r="A47" s="306" t="s">
        <v>2620</v>
      </c>
      <c r="B47" s="305" t="s">
        <v>2621</v>
      </c>
      <c r="C47" s="307">
        <v>1315</v>
      </c>
      <c r="D47" s="307">
        <v>3390</v>
      </c>
      <c r="E47" s="303">
        <f t="shared" si="5"/>
        <v>1.578</v>
      </c>
      <c r="F47" s="304" t="str">
        <f t="shared" si="0"/>
        <v>是</v>
      </c>
      <c r="G47" s="288" t="str">
        <f t="shared" si="1"/>
        <v>项</v>
      </c>
    </row>
    <row r="48" s="281" customFormat="1" ht="27" customHeight="1" spans="1:7">
      <c r="A48" s="306" t="s">
        <v>2622</v>
      </c>
      <c r="B48" s="305" t="s">
        <v>2623</v>
      </c>
      <c r="C48" s="307">
        <v>25000</v>
      </c>
      <c r="D48" s="307">
        <v>32500</v>
      </c>
      <c r="E48" s="303">
        <f t="shared" si="5"/>
        <v>0.3</v>
      </c>
      <c r="F48" s="304" t="str">
        <f t="shared" si="0"/>
        <v>是</v>
      </c>
      <c r="G48" s="288" t="str">
        <f t="shared" si="1"/>
        <v>项</v>
      </c>
    </row>
    <row r="49" s="281" customFormat="1" ht="25" customHeight="1" spans="1:7">
      <c r="A49" s="306" t="s">
        <v>2624</v>
      </c>
      <c r="B49" s="305" t="s">
        <v>2625</v>
      </c>
      <c r="C49" s="307">
        <v>13217</v>
      </c>
      <c r="D49" s="307">
        <v>10000</v>
      </c>
      <c r="E49" s="303">
        <f t="shared" si="5"/>
        <v>-0.243</v>
      </c>
      <c r="F49" s="304" t="str">
        <f t="shared" si="0"/>
        <v>是</v>
      </c>
      <c r="G49" s="288" t="str">
        <f t="shared" si="1"/>
        <v>项</v>
      </c>
    </row>
    <row r="50" s="281" customFormat="1" ht="24" customHeight="1" spans="1:7">
      <c r="A50" s="306" t="s">
        <v>2626</v>
      </c>
      <c r="B50" s="305" t="s">
        <v>2627</v>
      </c>
      <c r="C50" s="307">
        <v>6000</v>
      </c>
      <c r="D50" s="307">
        <v>5949</v>
      </c>
      <c r="E50" s="303">
        <f t="shared" si="5"/>
        <v>-0.008</v>
      </c>
      <c r="F50" s="304" t="str">
        <f t="shared" si="0"/>
        <v>是</v>
      </c>
      <c r="G50" s="288" t="str">
        <f t="shared" si="1"/>
        <v>项</v>
      </c>
    </row>
    <row r="51" s="281" customFormat="1" ht="24" customHeight="1" spans="1:7">
      <c r="A51" s="306" t="s">
        <v>2628</v>
      </c>
      <c r="B51" s="305" t="s">
        <v>2629</v>
      </c>
      <c r="C51" s="307">
        <v>28377</v>
      </c>
      <c r="D51" s="307">
        <v>10000</v>
      </c>
      <c r="E51" s="303">
        <f t="shared" si="5"/>
        <v>-0.648</v>
      </c>
      <c r="F51" s="304" t="str">
        <f t="shared" si="0"/>
        <v>是</v>
      </c>
      <c r="G51" s="288" t="str">
        <f t="shared" si="1"/>
        <v>项</v>
      </c>
    </row>
    <row r="52" s="281" customFormat="1" ht="26" customHeight="1" spans="1:7">
      <c r="A52" s="306" t="s">
        <v>2630</v>
      </c>
      <c r="B52" s="305" t="s">
        <v>2631</v>
      </c>
      <c r="C52" s="307"/>
      <c r="D52" s="307">
        <v>10887</v>
      </c>
      <c r="E52" s="303" t="str">
        <f t="shared" si="5"/>
        <v/>
      </c>
      <c r="F52" s="304" t="str">
        <f t="shared" si="0"/>
        <v>是</v>
      </c>
      <c r="G52" s="288" t="str">
        <f t="shared" si="1"/>
        <v>项</v>
      </c>
    </row>
    <row r="53" s="281" customFormat="1" ht="24" hidden="1" customHeight="1" spans="1:7">
      <c r="A53" s="306" t="s">
        <v>2632</v>
      </c>
      <c r="B53" s="305" t="s">
        <v>2633</v>
      </c>
      <c r="C53" s="307"/>
      <c r="D53" s="307"/>
      <c r="E53" s="303" t="str">
        <f t="shared" si="5"/>
        <v/>
      </c>
      <c r="F53" s="304" t="str">
        <f t="shared" si="0"/>
        <v>否</v>
      </c>
      <c r="G53" s="288" t="str">
        <f t="shared" si="1"/>
        <v>项</v>
      </c>
    </row>
    <row r="54" s="281" customFormat="1" ht="27" hidden="1" customHeight="1" spans="1:7">
      <c r="A54" s="306" t="s">
        <v>2634</v>
      </c>
      <c r="B54" s="305" t="s">
        <v>2635</v>
      </c>
      <c r="C54" s="307"/>
      <c r="D54" s="307"/>
      <c r="E54" s="303" t="str">
        <f t="shared" si="5"/>
        <v/>
      </c>
      <c r="F54" s="304" t="str">
        <f t="shared" si="0"/>
        <v>否</v>
      </c>
      <c r="G54" s="288" t="str">
        <f t="shared" si="1"/>
        <v>项</v>
      </c>
    </row>
    <row r="55" s="281" customFormat="1" ht="31" hidden="1" customHeight="1" spans="1:7">
      <c r="A55" s="306" t="s">
        <v>2636</v>
      </c>
      <c r="B55" s="305" t="s">
        <v>2637</v>
      </c>
      <c r="C55" s="307"/>
      <c r="D55" s="307"/>
      <c r="E55" s="303" t="str">
        <f t="shared" si="5"/>
        <v/>
      </c>
      <c r="F55" s="304" t="str">
        <f t="shared" si="0"/>
        <v>否</v>
      </c>
      <c r="G55" s="288" t="str">
        <f t="shared" si="1"/>
        <v>项</v>
      </c>
    </row>
    <row r="56" s="281" customFormat="1" ht="36" hidden="1" customHeight="1" spans="1:7">
      <c r="A56" s="306" t="s">
        <v>2638</v>
      </c>
      <c r="B56" s="305" t="s">
        <v>2639</v>
      </c>
      <c r="C56" s="309"/>
      <c r="D56" s="309"/>
      <c r="E56" s="303" t="str">
        <f t="shared" si="5"/>
        <v/>
      </c>
      <c r="F56" s="304" t="str">
        <f t="shared" si="0"/>
        <v>否</v>
      </c>
      <c r="G56" s="288" t="str">
        <f t="shared" si="1"/>
        <v>项</v>
      </c>
    </row>
    <row r="57" s="281" customFormat="1" ht="43" customHeight="1" spans="1:7">
      <c r="A57" s="300" t="s">
        <v>2640</v>
      </c>
      <c r="B57" s="301" t="s">
        <v>2641</v>
      </c>
      <c r="C57" s="310">
        <f>SUM(C58:C60)</f>
        <v>0</v>
      </c>
      <c r="D57" s="310">
        <f>SUM(D58:D60)</f>
        <v>0</v>
      </c>
      <c r="E57" s="303" t="str">
        <f t="shared" si="5"/>
        <v/>
      </c>
      <c r="F57" s="304" t="str">
        <f t="shared" si="0"/>
        <v>否</v>
      </c>
      <c r="G57" s="288" t="str">
        <f t="shared" si="1"/>
        <v>款</v>
      </c>
    </row>
    <row r="58" s="281" customFormat="1" ht="28" hidden="1" customHeight="1" spans="1:7">
      <c r="A58" s="306" t="s">
        <v>2642</v>
      </c>
      <c r="B58" s="305" t="s">
        <v>2617</v>
      </c>
      <c r="C58" s="307"/>
      <c r="D58" s="307"/>
      <c r="E58" s="303" t="str">
        <f t="shared" si="5"/>
        <v/>
      </c>
      <c r="F58" s="304" t="str">
        <f t="shared" si="0"/>
        <v>否</v>
      </c>
      <c r="G58" s="288" t="str">
        <f t="shared" si="1"/>
        <v>项</v>
      </c>
    </row>
    <row r="59" s="281" customFormat="1" ht="27" hidden="1" customHeight="1" spans="1:7">
      <c r="A59" s="306" t="s">
        <v>2643</v>
      </c>
      <c r="B59" s="305" t="s">
        <v>2619</v>
      </c>
      <c r="C59" s="307"/>
      <c r="D59" s="307"/>
      <c r="E59" s="303" t="str">
        <f t="shared" si="5"/>
        <v/>
      </c>
      <c r="F59" s="304" t="str">
        <f t="shared" si="0"/>
        <v>否</v>
      </c>
      <c r="G59" s="288" t="str">
        <f t="shared" si="1"/>
        <v>项</v>
      </c>
    </row>
    <row r="60" s="281" customFormat="1" ht="27" hidden="1" customHeight="1" spans="1:7">
      <c r="A60" s="306" t="s">
        <v>2644</v>
      </c>
      <c r="B60" s="305" t="s">
        <v>2645</v>
      </c>
      <c r="C60" s="307"/>
      <c r="D60" s="307"/>
      <c r="E60" s="303" t="str">
        <f t="shared" si="5"/>
        <v/>
      </c>
      <c r="F60" s="304" t="str">
        <f t="shared" si="0"/>
        <v>否</v>
      </c>
      <c r="G60" s="288" t="str">
        <f t="shared" si="1"/>
        <v>项</v>
      </c>
    </row>
    <row r="61" s="281" customFormat="1" ht="33" customHeight="1" spans="1:7">
      <c r="A61" s="300" t="s">
        <v>2646</v>
      </c>
      <c r="B61" s="301" t="s">
        <v>2647</v>
      </c>
      <c r="C61" s="310">
        <v>151</v>
      </c>
      <c r="D61" s="310">
        <v>214</v>
      </c>
      <c r="E61" s="303">
        <f t="shared" si="5"/>
        <v>0.417</v>
      </c>
      <c r="F61" s="304" t="str">
        <f t="shared" si="0"/>
        <v>是</v>
      </c>
      <c r="G61" s="288" t="str">
        <f t="shared" si="1"/>
        <v>款</v>
      </c>
    </row>
    <row r="62" s="281" customFormat="1" ht="21" customHeight="1" spans="1:7">
      <c r="A62" s="300" t="s">
        <v>2648</v>
      </c>
      <c r="B62" s="301" t="s">
        <v>2649</v>
      </c>
      <c r="C62" s="310">
        <f>SUM(C63:C67)</f>
        <v>12000</v>
      </c>
      <c r="D62" s="310">
        <f>SUM(D63:D67)</f>
        <v>9646</v>
      </c>
      <c r="E62" s="303">
        <f t="shared" si="5"/>
        <v>-0.196</v>
      </c>
      <c r="F62" s="304" t="str">
        <f t="shared" si="0"/>
        <v>是</v>
      </c>
      <c r="G62" s="288" t="str">
        <f t="shared" si="1"/>
        <v>款</v>
      </c>
    </row>
    <row r="63" s="281" customFormat="1" ht="24" customHeight="1" spans="1:7">
      <c r="A63" s="306" t="s">
        <v>2650</v>
      </c>
      <c r="B63" s="305" t="s">
        <v>2651</v>
      </c>
      <c r="C63" s="307"/>
      <c r="D63" s="307"/>
      <c r="E63" s="303" t="str">
        <f t="shared" si="5"/>
        <v/>
      </c>
      <c r="F63" s="304" t="str">
        <f t="shared" si="0"/>
        <v>否</v>
      </c>
      <c r="G63" s="288" t="str">
        <f t="shared" si="1"/>
        <v>项</v>
      </c>
    </row>
    <row r="64" s="281" customFormat="1" ht="24" customHeight="1" spans="1:7">
      <c r="A64" s="306" t="s">
        <v>2652</v>
      </c>
      <c r="B64" s="305" t="s">
        <v>2653</v>
      </c>
      <c r="C64" s="307"/>
      <c r="D64" s="307"/>
      <c r="E64" s="303" t="str">
        <f t="shared" si="5"/>
        <v/>
      </c>
      <c r="F64" s="304" t="str">
        <f t="shared" si="0"/>
        <v>否</v>
      </c>
      <c r="G64" s="288" t="str">
        <f t="shared" si="1"/>
        <v>项</v>
      </c>
    </row>
    <row r="65" s="281" customFormat="1" ht="30" customHeight="1" spans="1:7">
      <c r="A65" s="306" t="s">
        <v>2654</v>
      </c>
      <c r="B65" s="305" t="s">
        <v>2655</v>
      </c>
      <c r="C65" s="307"/>
      <c r="D65" s="307"/>
      <c r="E65" s="303" t="str">
        <f t="shared" si="5"/>
        <v/>
      </c>
      <c r="F65" s="304" t="str">
        <f t="shared" si="0"/>
        <v>否</v>
      </c>
      <c r="G65" s="288" t="str">
        <f t="shared" si="1"/>
        <v>项</v>
      </c>
    </row>
    <row r="66" s="281" customFormat="1" ht="25" customHeight="1" spans="1:7">
      <c r="A66" s="306" t="s">
        <v>2656</v>
      </c>
      <c r="B66" s="305" t="s">
        <v>2657</v>
      </c>
      <c r="C66" s="307"/>
      <c r="D66" s="307"/>
      <c r="E66" s="303" t="str">
        <f t="shared" si="5"/>
        <v/>
      </c>
      <c r="F66" s="304" t="str">
        <f t="shared" si="0"/>
        <v>否</v>
      </c>
      <c r="G66" s="288" t="str">
        <f t="shared" si="1"/>
        <v>项</v>
      </c>
    </row>
    <row r="67" s="281" customFormat="1" ht="30" customHeight="1" spans="1:7">
      <c r="A67" s="306" t="s">
        <v>2658</v>
      </c>
      <c r="B67" s="305" t="s">
        <v>2659</v>
      </c>
      <c r="C67" s="307">
        <v>12000</v>
      </c>
      <c r="D67" s="307">
        <v>9646</v>
      </c>
      <c r="E67" s="303">
        <f t="shared" si="5"/>
        <v>-0.196</v>
      </c>
      <c r="F67" s="304" t="str">
        <f t="shared" si="0"/>
        <v>是</v>
      </c>
      <c r="G67" s="288" t="str">
        <f t="shared" si="1"/>
        <v>项</v>
      </c>
    </row>
    <row r="68" s="281" customFormat="1" ht="41" customHeight="1" spans="1:7">
      <c r="A68" s="300" t="s">
        <v>2660</v>
      </c>
      <c r="B68" s="301" t="s">
        <v>2661</v>
      </c>
      <c r="C68" s="310">
        <f>SUM(C69:C71)</f>
        <v>2500</v>
      </c>
      <c r="D68" s="310">
        <f>SUM(D69:D71)</f>
        <v>3000</v>
      </c>
      <c r="E68" s="303">
        <f t="shared" si="5"/>
        <v>0.2</v>
      </c>
      <c r="F68" s="304" t="str">
        <f t="shared" ref="F68:F131" si="6">IF(LEN(A68)=3,"是",IF(B68&lt;&gt;"",IF(SUM(C68:D68)&lt;&gt;0,"是","否"),"是"))</f>
        <v>是</v>
      </c>
      <c r="G68" s="288" t="str">
        <f t="shared" ref="G68:G131" si="7">IF(LEN(A68)=3,"类",IF(LEN(A68)=5,"款","项"))</f>
        <v>款</v>
      </c>
    </row>
    <row r="69" s="281" customFormat="1" ht="25" customHeight="1" spans="1:7">
      <c r="A69" s="306" t="s">
        <v>2662</v>
      </c>
      <c r="B69" s="305" t="s">
        <v>2663</v>
      </c>
      <c r="C69" s="307">
        <v>2500</v>
      </c>
      <c r="D69" s="307">
        <v>3000</v>
      </c>
      <c r="E69" s="303">
        <f t="shared" si="5"/>
        <v>0.2</v>
      </c>
      <c r="F69" s="304" t="str">
        <f t="shared" si="6"/>
        <v>是</v>
      </c>
      <c r="G69" s="288" t="str">
        <f t="shared" si="7"/>
        <v>项</v>
      </c>
    </row>
    <row r="70" s="281" customFormat="1" ht="26" customHeight="1" spans="1:7">
      <c r="A70" s="306" t="s">
        <v>2664</v>
      </c>
      <c r="B70" s="305" t="s">
        <v>2665</v>
      </c>
      <c r="C70" s="307"/>
      <c r="D70" s="307"/>
      <c r="E70" s="303" t="str">
        <f t="shared" si="5"/>
        <v/>
      </c>
      <c r="F70" s="304" t="str">
        <f t="shared" si="6"/>
        <v>否</v>
      </c>
      <c r="G70" s="288" t="str">
        <f t="shared" si="7"/>
        <v>项</v>
      </c>
    </row>
    <row r="71" s="281" customFormat="1" ht="22" customHeight="1" spans="1:7">
      <c r="A71" s="306" t="s">
        <v>2666</v>
      </c>
      <c r="B71" s="305" t="s">
        <v>2667</v>
      </c>
      <c r="C71" s="307"/>
      <c r="D71" s="307"/>
      <c r="E71" s="303" t="str">
        <f t="shared" si="5"/>
        <v/>
      </c>
      <c r="F71" s="304" t="str">
        <f t="shared" si="6"/>
        <v>否</v>
      </c>
      <c r="G71" s="288" t="str">
        <f t="shared" si="7"/>
        <v>项</v>
      </c>
    </row>
    <row r="72" s="281" customFormat="1" ht="33" customHeight="1" spans="1:7">
      <c r="A72" s="300" t="s">
        <v>2668</v>
      </c>
      <c r="B72" s="301" t="s">
        <v>2669</v>
      </c>
      <c r="C72" s="310">
        <f>SUM(C73:C75)</f>
        <v>0</v>
      </c>
      <c r="D72" s="310">
        <f>SUM(D73:D75)</f>
        <v>0</v>
      </c>
      <c r="E72" s="303" t="str">
        <f t="shared" si="5"/>
        <v/>
      </c>
      <c r="F72" s="304" t="str">
        <f t="shared" si="6"/>
        <v>否</v>
      </c>
      <c r="G72" s="288" t="str">
        <f t="shared" si="7"/>
        <v>款</v>
      </c>
    </row>
    <row r="73" s="281" customFormat="1" ht="27" hidden="1" customHeight="1" spans="1:7">
      <c r="A73" s="306" t="s">
        <v>2670</v>
      </c>
      <c r="B73" s="305" t="s">
        <v>2617</v>
      </c>
      <c r="C73" s="307"/>
      <c r="D73" s="307"/>
      <c r="E73" s="303" t="str">
        <f t="shared" si="5"/>
        <v/>
      </c>
      <c r="F73" s="304" t="str">
        <f t="shared" si="6"/>
        <v>否</v>
      </c>
      <c r="G73" s="288" t="str">
        <f t="shared" si="7"/>
        <v>项</v>
      </c>
    </row>
    <row r="74" s="281" customFormat="1" ht="14" hidden="1" customHeight="1" spans="1:7">
      <c r="A74" s="306" t="s">
        <v>2671</v>
      </c>
      <c r="B74" s="305" t="s">
        <v>2619</v>
      </c>
      <c r="C74" s="307"/>
      <c r="D74" s="307"/>
      <c r="E74" s="303" t="str">
        <f t="shared" si="5"/>
        <v/>
      </c>
      <c r="F74" s="304" t="str">
        <f t="shared" si="6"/>
        <v>否</v>
      </c>
      <c r="G74" s="288" t="str">
        <f t="shared" si="7"/>
        <v>项</v>
      </c>
    </row>
    <row r="75" s="281" customFormat="1" ht="33" hidden="1" customHeight="1" spans="1:7">
      <c r="A75" s="306" t="s">
        <v>2672</v>
      </c>
      <c r="B75" s="305" t="s">
        <v>2673</v>
      </c>
      <c r="C75" s="307"/>
      <c r="D75" s="307"/>
      <c r="E75" s="303" t="str">
        <f t="shared" ref="E75:E99" si="8">IF(C75&lt;&gt;0,D75/C75-1,"")</f>
        <v/>
      </c>
      <c r="F75" s="304" t="str">
        <f t="shared" si="6"/>
        <v>否</v>
      </c>
      <c r="G75" s="288" t="str">
        <f t="shared" si="7"/>
        <v>项</v>
      </c>
    </row>
    <row r="76" s="281" customFormat="1" ht="26" customHeight="1" spans="1:7">
      <c r="A76" s="300" t="s">
        <v>2674</v>
      </c>
      <c r="B76" s="301" t="s">
        <v>2675</v>
      </c>
      <c r="C76" s="310">
        <f>SUM(C77:C79)</f>
        <v>0</v>
      </c>
      <c r="D76" s="310">
        <f>SUM(D77:D79)</f>
        <v>0</v>
      </c>
      <c r="E76" s="303" t="str">
        <f t="shared" si="8"/>
        <v/>
      </c>
      <c r="F76" s="304" t="str">
        <f t="shared" si="6"/>
        <v>否</v>
      </c>
      <c r="G76" s="288" t="str">
        <f t="shared" si="7"/>
        <v>款</v>
      </c>
    </row>
    <row r="77" s="281" customFormat="1" ht="32" hidden="1" customHeight="1" spans="1:7">
      <c r="A77" s="306" t="s">
        <v>2676</v>
      </c>
      <c r="B77" s="305" t="s">
        <v>2617</v>
      </c>
      <c r="C77" s="307"/>
      <c r="D77" s="307"/>
      <c r="E77" s="303" t="str">
        <f t="shared" si="8"/>
        <v/>
      </c>
      <c r="F77" s="304" t="str">
        <f t="shared" si="6"/>
        <v>否</v>
      </c>
      <c r="G77" s="288" t="str">
        <f t="shared" si="7"/>
        <v>项</v>
      </c>
    </row>
    <row r="78" s="281" customFormat="1" ht="38" hidden="1" customHeight="1" spans="1:7">
      <c r="A78" s="306" t="s">
        <v>2677</v>
      </c>
      <c r="B78" s="305" t="s">
        <v>2619</v>
      </c>
      <c r="C78" s="307"/>
      <c r="D78" s="307"/>
      <c r="E78" s="303" t="str">
        <f t="shared" si="8"/>
        <v/>
      </c>
      <c r="F78" s="304" t="str">
        <f t="shared" si="6"/>
        <v>否</v>
      </c>
      <c r="G78" s="288" t="str">
        <f t="shared" si="7"/>
        <v>项</v>
      </c>
    </row>
    <row r="79" s="281" customFormat="1" ht="27" hidden="1" customHeight="1" spans="1:7">
      <c r="A79" s="306" t="s">
        <v>2678</v>
      </c>
      <c r="B79" s="305" t="s">
        <v>2679</v>
      </c>
      <c r="C79" s="307"/>
      <c r="D79" s="307"/>
      <c r="E79" s="303" t="str">
        <f t="shared" si="8"/>
        <v/>
      </c>
      <c r="F79" s="304" t="str">
        <f t="shared" si="6"/>
        <v>否</v>
      </c>
      <c r="G79" s="288" t="str">
        <f t="shared" si="7"/>
        <v>项</v>
      </c>
    </row>
    <row r="80" s="281" customFormat="1" ht="21" hidden="1" customHeight="1" spans="1:7">
      <c r="A80" s="300" t="s">
        <v>2680</v>
      </c>
      <c r="B80" s="301" t="s">
        <v>2681</v>
      </c>
      <c r="C80" s="310">
        <f>SUM(C81:C85)</f>
        <v>0</v>
      </c>
      <c r="D80" s="310">
        <f>SUM(D81:D85)</f>
        <v>0</v>
      </c>
      <c r="E80" s="303" t="str">
        <f t="shared" si="8"/>
        <v/>
      </c>
      <c r="F80" s="304" t="str">
        <f t="shared" si="6"/>
        <v>否</v>
      </c>
      <c r="G80" s="288" t="str">
        <f t="shared" si="7"/>
        <v>款</v>
      </c>
    </row>
    <row r="81" s="281" customFormat="1" ht="30" hidden="1" customHeight="1" spans="1:7">
      <c r="A81" s="306" t="s">
        <v>2682</v>
      </c>
      <c r="B81" s="305" t="s">
        <v>2651</v>
      </c>
      <c r="C81" s="307"/>
      <c r="D81" s="307"/>
      <c r="E81" s="303" t="str">
        <f t="shared" si="8"/>
        <v/>
      </c>
      <c r="F81" s="304" t="str">
        <f t="shared" si="6"/>
        <v>否</v>
      </c>
      <c r="G81" s="288" t="str">
        <f t="shared" si="7"/>
        <v>项</v>
      </c>
    </row>
    <row r="82" s="281" customFormat="1" ht="35" hidden="1" customHeight="1" spans="1:7">
      <c r="A82" s="306" t="s">
        <v>2683</v>
      </c>
      <c r="B82" s="305" t="s">
        <v>2653</v>
      </c>
      <c r="C82" s="307"/>
      <c r="D82" s="307"/>
      <c r="E82" s="303" t="str">
        <f t="shared" si="8"/>
        <v/>
      </c>
      <c r="F82" s="304" t="str">
        <f t="shared" si="6"/>
        <v>否</v>
      </c>
      <c r="G82" s="288" t="str">
        <f t="shared" si="7"/>
        <v>项</v>
      </c>
    </row>
    <row r="83" s="281" customFormat="1" ht="29" hidden="1" customHeight="1" spans="1:7">
      <c r="A83" s="306" t="s">
        <v>2684</v>
      </c>
      <c r="B83" s="305" t="s">
        <v>2655</v>
      </c>
      <c r="C83" s="307"/>
      <c r="D83" s="307"/>
      <c r="E83" s="303" t="str">
        <f t="shared" si="8"/>
        <v/>
      </c>
      <c r="F83" s="304" t="str">
        <f t="shared" si="6"/>
        <v>否</v>
      </c>
      <c r="G83" s="288" t="str">
        <f t="shared" si="7"/>
        <v>项</v>
      </c>
    </row>
    <row r="84" s="281" customFormat="1" ht="32" hidden="1" customHeight="1" spans="1:7">
      <c r="A84" s="306" t="s">
        <v>2685</v>
      </c>
      <c r="B84" s="305" t="s">
        <v>2657</v>
      </c>
      <c r="C84" s="307"/>
      <c r="D84" s="307"/>
      <c r="E84" s="303" t="str">
        <f t="shared" si="8"/>
        <v/>
      </c>
      <c r="F84" s="304" t="str">
        <f t="shared" si="6"/>
        <v>否</v>
      </c>
      <c r="G84" s="288" t="str">
        <f t="shared" si="7"/>
        <v>项</v>
      </c>
    </row>
    <row r="85" s="281" customFormat="1" ht="30" hidden="1" customHeight="1" spans="1:7">
      <c r="A85" s="306" t="s">
        <v>2686</v>
      </c>
      <c r="B85" s="305" t="s">
        <v>2687</v>
      </c>
      <c r="C85" s="307"/>
      <c r="D85" s="307"/>
      <c r="E85" s="303" t="str">
        <f t="shared" si="8"/>
        <v/>
      </c>
      <c r="F85" s="304" t="str">
        <f t="shared" si="6"/>
        <v>否</v>
      </c>
      <c r="G85" s="288" t="str">
        <f t="shared" si="7"/>
        <v>项</v>
      </c>
    </row>
    <row r="86" s="281" customFormat="1" ht="27" customHeight="1" spans="1:7">
      <c r="A86" s="300" t="s">
        <v>2688</v>
      </c>
      <c r="B86" s="301" t="s">
        <v>2689</v>
      </c>
      <c r="C86" s="310">
        <f>SUM(C87:C88)</f>
        <v>11000</v>
      </c>
      <c r="D86" s="310">
        <f>SUM(D87:D88)</f>
        <v>0</v>
      </c>
      <c r="E86" s="303">
        <f t="shared" si="8"/>
        <v>-1</v>
      </c>
      <c r="F86" s="304" t="str">
        <f t="shared" si="6"/>
        <v>是</v>
      </c>
      <c r="G86" s="288" t="str">
        <f t="shared" si="7"/>
        <v>款</v>
      </c>
    </row>
    <row r="87" s="281" customFormat="1" ht="26" customHeight="1" spans="1:7">
      <c r="A87" s="306" t="s">
        <v>2690</v>
      </c>
      <c r="B87" s="305" t="s">
        <v>2663</v>
      </c>
      <c r="C87" s="307">
        <v>11000</v>
      </c>
      <c r="D87" s="307"/>
      <c r="E87" s="303">
        <f t="shared" si="8"/>
        <v>-1</v>
      </c>
      <c r="F87" s="304" t="str">
        <f t="shared" si="6"/>
        <v>是</v>
      </c>
      <c r="G87" s="288" t="str">
        <f t="shared" si="7"/>
        <v>项</v>
      </c>
    </row>
    <row r="88" s="281" customFormat="1" ht="24" customHeight="1" spans="1:7">
      <c r="A88" s="306" t="s">
        <v>2691</v>
      </c>
      <c r="B88" s="305" t="s">
        <v>2692</v>
      </c>
      <c r="C88" s="307"/>
      <c r="D88" s="307"/>
      <c r="E88" s="303" t="str">
        <f t="shared" si="8"/>
        <v/>
      </c>
      <c r="F88" s="304" t="str">
        <f t="shared" si="6"/>
        <v>否</v>
      </c>
      <c r="G88" s="288" t="str">
        <f t="shared" si="7"/>
        <v>项</v>
      </c>
    </row>
    <row r="89" s="281" customFormat="1" ht="24" customHeight="1" spans="1:7">
      <c r="A89" s="300" t="s">
        <v>2693</v>
      </c>
      <c r="B89" s="301" t="s">
        <v>2694</v>
      </c>
      <c r="C89" s="310">
        <f>SUM(C90:C97)</f>
        <v>0</v>
      </c>
      <c r="D89" s="310">
        <f>SUM(D90:D97)</f>
        <v>0</v>
      </c>
      <c r="E89" s="303" t="str">
        <f t="shared" si="8"/>
        <v/>
      </c>
      <c r="F89" s="304" t="str">
        <f t="shared" si="6"/>
        <v>否</v>
      </c>
      <c r="G89" s="288" t="str">
        <f t="shared" si="7"/>
        <v>款</v>
      </c>
    </row>
    <row r="90" s="281" customFormat="1" ht="24" hidden="1" customHeight="1" spans="1:7">
      <c r="A90" s="306" t="s">
        <v>2695</v>
      </c>
      <c r="B90" s="305" t="s">
        <v>2617</v>
      </c>
      <c r="C90" s="307"/>
      <c r="D90" s="307"/>
      <c r="E90" s="303" t="str">
        <f t="shared" si="8"/>
        <v/>
      </c>
      <c r="F90" s="304" t="str">
        <f t="shared" si="6"/>
        <v>否</v>
      </c>
      <c r="G90" s="288" t="str">
        <f t="shared" si="7"/>
        <v>项</v>
      </c>
    </row>
    <row r="91" s="281" customFormat="1" ht="22" hidden="1" customHeight="1" spans="1:7">
      <c r="A91" s="306" t="s">
        <v>2696</v>
      </c>
      <c r="B91" s="305" t="s">
        <v>2619</v>
      </c>
      <c r="C91" s="307"/>
      <c r="D91" s="307"/>
      <c r="E91" s="303" t="str">
        <f t="shared" si="8"/>
        <v/>
      </c>
      <c r="F91" s="304" t="str">
        <f t="shared" si="6"/>
        <v>否</v>
      </c>
      <c r="G91" s="288" t="str">
        <f t="shared" si="7"/>
        <v>项</v>
      </c>
    </row>
    <row r="92" s="281" customFormat="1" ht="19" hidden="1" customHeight="1" spans="1:7">
      <c r="A92" s="306" t="s">
        <v>2697</v>
      </c>
      <c r="B92" s="305" t="s">
        <v>2621</v>
      </c>
      <c r="C92" s="307"/>
      <c r="D92" s="307"/>
      <c r="E92" s="303" t="str">
        <f t="shared" si="8"/>
        <v/>
      </c>
      <c r="F92" s="304" t="str">
        <f t="shared" si="6"/>
        <v>否</v>
      </c>
      <c r="G92" s="288" t="str">
        <f t="shared" si="7"/>
        <v>项</v>
      </c>
    </row>
    <row r="93" s="281" customFormat="1" ht="31" hidden="1" customHeight="1" spans="1:7">
      <c r="A93" s="306" t="s">
        <v>2698</v>
      </c>
      <c r="B93" s="305" t="s">
        <v>2623</v>
      </c>
      <c r="C93" s="307"/>
      <c r="D93" s="307"/>
      <c r="E93" s="303" t="str">
        <f t="shared" si="8"/>
        <v/>
      </c>
      <c r="F93" s="304" t="str">
        <f t="shared" si="6"/>
        <v>否</v>
      </c>
      <c r="G93" s="288" t="str">
        <f t="shared" si="7"/>
        <v>项</v>
      </c>
    </row>
    <row r="94" s="281" customFormat="1" ht="25" hidden="1" customHeight="1" spans="1:7">
      <c r="A94" s="306" t="s">
        <v>2699</v>
      </c>
      <c r="B94" s="305" t="s">
        <v>2629</v>
      </c>
      <c r="C94" s="307"/>
      <c r="D94" s="307"/>
      <c r="E94" s="303" t="str">
        <f t="shared" si="8"/>
        <v/>
      </c>
      <c r="F94" s="304" t="str">
        <f t="shared" si="6"/>
        <v>否</v>
      </c>
      <c r="G94" s="288" t="str">
        <f t="shared" si="7"/>
        <v>项</v>
      </c>
    </row>
    <row r="95" s="281" customFormat="1" ht="24" hidden="1" customHeight="1" spans="1:7">
      <c r="A95" s="306" t="s">
        <v>2700</v>
      </c>
      <c r="B95" s="305" t="s">
        <v>2633</v>
      </c>
      <c r="C95" s="307"/>
      <c r="D95" s="307"/>
      <c r="E95" s="303" t="str">
        <f t="shared" si="8"/>
        <v/>
      </c>
      <c r="F95" s="304" t="str">
        <f t="shared" si="6"/>
        <v>否</v>
      </c>
      <c r="G95" s="288" t="str">
        <f t="shared" si="7"/>
        <v>项</v>
      </c>
    </row>
    <row r="96" s="281" customFormat="1" ht="21" hidden="1" customHeight="1" spans="1:7">
      <c r="A96" s="306" t="s">
        <v>2701</v>
      </c>
      <c r="B96" s="305" t="s">
        <v>2635</v>
      </c>
      <c r="C96" s="307"/>
      <c r="D96" s="307"/>
      <c r="E96" s="303" t="str">
        <f t="shared" si="8"/>
        <v/>
      </c>
      <c r="F96" s="304" t="str">
        <f t="shared" si="6"/>
        <v>否</v>
      </c>
      <c r="G96" s="288" t="str">
        <f t="shared" si="7"/>
        <v>项</v>
      </c>
    </row>
    <row r="97" s="281" customFormat="1" ht="24" hidden="1" customHeight="1" spans="1:7">
      <c r="A97" s="306" t="s">
        <v>2702</v>
      </c>
      <c r="B97" s="305" t="s">
        <v>2703</v>
      </c>
      <c r="C97" s="307"/>
      <c r="D97" s="307"/>
      <c r="E97" s="303" t="str">
        <f t="shared" si="8"/>
        <v/>
      </c>
      <c r="F97" s="304" t="str">
        <f t="shared" si="6"/>
        <v>否</v>
      </c>
      <c r="G97" s="288" t="str">
        <f t="shared" si="7"/>
        <v>项</v>
      </c>
    </row>
    <row r="98" s="281" customFormat="1" ht="36" customHeight="1" spans="1:7">
      <c r="A98" s="300" t="s">
        <v>91</v>
      </c>
      <c r="B98" s="301" t="s">
        <v>2704</v>
      </c>
      <c r="C98" s="302"/>
      <c r="D98" s="302">
        <f>D99</f>
        <v>569</v>
      </c>
      <c r="E98" s="303" t="str">
        <f t="shared" si="8"/>
        <v/>
      </c>
      <c r="F98" s="304" t="str">
        <f t="shared" si="6"/>
        <v>是</v>
      </c>
      <c r="G98" s="288" t="str">
        <f t="shared" si="7"/>
        <v>类</v>
      </c>
    </row>
    <row r="99" s="281" customFormat="1" ht="27" customHeight="1" spans="1:7">
      <c r="A99" s="300" t="s">
        <v>2705</v>
      </c>
      <c r="B99" s="301" t="s">
        <v>2706</v>
      </c>
      <c r="C99" s="302"/>
      <c r="D99" s="302">
        <f>SUBTOTAL(9,D113)</f>
        <v>569</v>
      </c>
      <c r="E99" s="303" t="str">
        <f t="shared" si="8"/>
        <v/>
      </c>
      <c r="F99" s="304" t="str">
        <f t="shared" si="6"/>
        <v>是</v>
      </c>
      <c r="G99" s="288" t="str">
        <f t="shared" si="7"/>
        <v>款</v>
      </c>
    </row>
    <row r="100" s="281" customFormat="1" ht="36" hidden="1" customHeight="1" spans="1:7">
      <c r="A100" s="306" t="s">
        <v>2707</v>
      </c>
      <c r="B100" s="305" t="s">
        <v>2587</v>
      </c>
      <c r="C100" s="307"/>
      <c r="D100" s="307"/>
      <c r="E100" s="308" t="str">
        <f>IF(C100&gt;0,D100/C100-1,IF(C100&lt;0,-(D100/C100-1),""))</f>
        <v/>
      </c>
      <c r="F100" s="304" t="str">
        <f t="shared" si="6"/>
        <v>否</v>
      </c>
      <c r="G100" s="288" t="str">
        <f t="shared" si="7"/>
        <v>项</v>
      </c>
    </row>
    <row r="101" s="281" customFormat="1" ht="36" hidden="1" customHeight="1" spans="1:7">
      <c r="A101" s="306" t="s">
        <v>2708</v>
      </c>
      <c r="B101" s="305" t="s">
        <v>2709</v>
      </c>
      <c r="C101" s="307"/>
      <c r="D101" s="307"/>
      <c r="E101" s="308" t="str">
        <f>IF(C101&gt;0,D101/C101-1,IF(C101&lt;0,-(D101/C101-1),""))</f>
        <v/>
      </c>
      <c r="F101" s="304" t="str">
        <f t="shared" si="6"/>
        <v>否</v>
      </c>
      <c r="G101" s="288" t="str">
        <f t="shared" si="7"/>
        <v>项</v>
      </c>
    </row>
    <row r="102" s="281" customFormat="1" ht="36" hidden="1" customHeight="1" spans="1:7">
      <c r="A102" s="306" t="s">
        <v>2710</v>
      </c>
      <c r="B102" s="305" t="s">
        <v>2711</v>
      </c>
      <c r="C102" s="307"/>
      <c r="D102" s="307"/>
      <c r="E102" s="308" t="str">
        <f>IF(C102&gt;0,D102/C102-1,IF(C102&lt;0,-(D102/C102-1),""))</f>
        <v/>
      </c>
      <c r="F102" s="304" t="str">
        <f t="shared" si="6"/>
        <v>否</v>
      </c>
      <c r="G102" s="288" t="str">
        <f t="shared" si="7"/>
        <v>项</v>
      </c>
    </row>
    <row r="103" s="281" customFormat="1" ht="36" hidden="1" customHeight="1" spans="1:7">
      <c r="A103" s="306" t="s">
        <v>2712</v>
      </c>
      <c r="B103" s="305" t="s">
        <v>2713</v>
      </c>
      <c r="C103" s="309"/>
      <c r="D103" s="309"/>
      <c r="E103" s="312"/>
      <c r="F103" s="304" t="str">
        <f t="shared" si="6"/>
        <v>否</v>
      </c>
      <c r="G103" s="288" t="str">
        <f t="shared" si="7"/>
        <v>项</v>
      </c>
    </row>
    <row r="104" s="281" customFormat="1" ht="36" hidden="1" customHeight="1" spans="1:7">
      <c r="A104" s="300" t="s">
        <v>2714</v>
      </c>
      <c r="B104" s="301" t="s">
        <v>2715</v>
      </c>
      <c r="C104" s="310">
        <f>SUM(C105:C108)</f>
        <v>0</v>
      </c>
      <c r="D104" s="310">
        <f>SUM(D105:D108)</f>
        <v>0</v>
      </c>
      <c r="E104" s="311" t="str">
        <f>IF(C104&gt;0,D104/C104-1,IF(C104&lt;0,-(D104/C104-1),""))</f>
        <v/>
      </c>
      <c r="F104" s="304" t="str">
        <f t="shared" si="6"/>
        <v>否</v>
      </c>
      <c r="G104" s="288" t="str">
        <f t="shared" si="7"/>
        <v>款</v>
      </c>
    </row>
    <row r="105" s="281" customFormat="1" ht="36" hidden="1" customHeight="1" spans="1:7">
      <c r="A105" s="306" t="s">
        <v>2716</v>
      </c>
      <c r="B105" s="305" t="s">
        <v>2587</v>
      </c>
      <c r="C105" s="307"/>
      <c r="D105" s="307"/>
      <c r="E105" s="308" t="str">
        <f>IF(C105&gt;0,D105/C105-1,IF(C105&lt;0,-(D105/C105-1),""))</f>
        <v/>
      </c>
      <c r="F105" s="304" t="str">
        <f t="shared" si="6"/>
        <v>否</v>
      </c>
      <c r="G105" s="288" t="str">
        <f t="shared" si="7"/>
        <v>项</v>
      </c>
    </row>
    <row r="106" s="281" customFormat="1" ht="36" hidden="1" customHeight="1" spans="1:7">
      <c r="A106" s="306" t="s">
        <v>2717</v>
      </c>
      <c r="B106" s="305" t="s">
        <v>2709</v>
      </c>
      <c r="C106" s="307"/>
      <c r="D106" s="307"/>
      <c r="E106" s="308" t="str">
        <f>IF(C106&gt;0,D106/C106-1,IF(C106&lt;0,-(D106/C106-1),""))</f>
        <v/>
      </c>
      <c r="F106" s="304" t="str">
        <f t="shared" si="6"/>
        <v>否</v>
      </c>
      <c r="G106" s="288" t="str">
        <f t="shared" si="7"/>
        <v>项</v>
      </c>
    </row>
    <row r="107" s="281" customFormat="1" ht="36" hidden="1" customHeight="1" spans="1:7">
      <c r="A107" s="306" t="s">
        <v>2718</v>
      </c>
      <c r="B107" s="305" t="s">
        <v>2719</v>
      </c>
      <c r="C107" s="307"/>
      <c r="D107" s="307"/>
      <c r="E107" s="308" t="str">
        <f>IF(C107&gt;0,D107/C107-1,IF(C107&lt;0,-(D107/C107-1),""))</f>
        <v/>
      </c>
      <c r="F107" s="304" t="str">
        <f t="shared" si="6"/>
        <v>否</v>
      </c>
      <c r="G107" s="288" t="str">
        <f t="shared" si="7"/>
        <v>项</v>
      </c>
    </row>
    <row r="108" s="281" customFormat="1" ht="36" hidden="1" customHeight="1" spans="1:7">
      <c r="A108" s="306" t="s">
        <v>2720</v>
      </c>
      <c r="B108" s="305" t="s">
        <v>2721</v>
      </c>
      <c r="C108" s="307"/>
      <c r="D108" s="307"/>
      <c r="E108" s="308" t="str">
        <f>IF(C108&gt;0,D108/C108-1,IF(C108&lt;0,-(D108/C108-1),""))</f>
        <v/>
      </c>
      <c r="F108" s="304" t="str">
        <f t="shared" si="6"/>
        <v>否</v>
      </c>
      <c r="G108" s="288" t="str">
        <f t="shared" si="7"/>
        <v>项</v>
      </c>
    </row>
    <row r="109" s="281" customFormat="1" ht="36" hidden="1" customHeight="1" spans="1:7">
      <c r="A109" s="300" t="s">
        <v>2722</v>
      </c>
      <c r="B109" s="301" t="s">
        <v>2723</v>
      </c>
      <c r="C109" s="302"/>
      <c r="D109" s="302"/>
      <c r="E109" s="303"/>
      <c r="F109" s="304" t="str">
        <f t="shared" si="6"/>
        <v>否</v>
      </c>
      <c r="G109" s="288" t="str">
        <f t="shared" si="7"/>
        <v>款</v>
      </c>
    </row>
    <row r="110" s="281" customFormat="1" ht="36" hidden="1" customHeight="1" spans="1:7">
      <c r="A110" s="306" t="s">
        <v>2724</v>
      </c>
      <c r="B110" s="305" t="s">
        <v>2725</v>
      </c>
      <c r="C110" s="307"/>
      <c r="D110" s="307"/>
      <c r="E110" s="308" t="str">
        <f>IF(C110&gt;0,D110/C110-1,IF(C110&lt;0,-(D110/C110-1),""))</f>
        <v/>
      </c>
      <c r="F110" s="304" t="str">
        <f t="shared" si="6"/>
        <v>否</v>
      </c>
      <c r="G110" s="288" t="str">
        <f t="shared" si="7"/>
        <v>项</v>
      </c>
    </row>
    <row r="111" s="281" customFormat="1" ht="36" hidden="1" customHeight="1" spans="1:7">
      <c r="A111" s="306" t="s">
        <v>2726</v>
      </c>
      <c r="B111" s="305" t="s">
        <v>2727</v>
      </c>
      <c r="C111" s="307"/>
      <c r="D111" s="307"/>
      <c r="E111" s="308" t="str">
        <f>IF(C111&gt;0,D111/C111-1,IF(C111&lt;0,-(D111/C111-1),""))</f>
        <v/>
      </c>
      <c r="F111" s="304" t="str">
        <f t="shared" si="6"/>
        <v>否</v>
      </c>
      <c r="G111" s="288" t="str">
        <f t="shared" si="7"/>
        <v>项</v>
      </c>
    </row>
    <row r="112" s="281" customFormat="1" ht="36" hidden="1" customHeight="1" spans="1:7">
      <c r="A112" s="306" t="s">
        <v>2728</v>
      </c>
      <c r="B112" s="305" t="s">
        <v>2729</v>
      </c>
      <c r="C112" s="307"/>
      <c r="D112" s="307"/>
      <c r="E112" s="308" t="str">
        <f>IF(C112&gt;0,D112/C112-1,IF(C112&lt;0,-(D112/C112-1),""))</f>
        <v/>
      </c>
      <c r="F112" s="304" t="str">
        <f t="shared" si="6"/>
        <v>否</v>
      </c>
      <c r="G112" s="288" t="str">
        <f t="shared" si="7"/>
        <v>项</v>
      </c>
    </row>
    <row r="113" s="281" customFormat="1" ht="22" customHeight="1" spans="1:7">
      <c r="A113" s="306" t="s">
        <v>2730</v>
      </c>
      <c r="B113" s="305" t="s">
        <v>2731</v>
      </c>
      <c r="C113" s="309"/>
      <c r="D113" s="309">
        <v>569</v>
      </c>
      <c r="E113" s="303" t="str">
        <f>IF(C113&lt;&gt;0,D113/C113-1,"")</f>
        <v/>
      </c>
      <c r="F113" s="304" t="str">
        <f t="shared" si="6"/>
        <v>是</v>
      </c>
      <c r="G113" s="288" t="str">
        <f t="shared" si="7"/>
        <v>项</v>
      </c>
    </row>
    <row r="114" s="281" customFormat="1" ht="6" hidden="1" customHeight="1" spans="1:7">
      <c r="A114" s="313">
        <v>21370</v>
      </c>
      <c r="B114" s="301" t="s">
        <v>2732</v>
      </c>
      <c r="C114" s="310">
        <f>SUM(C115:C116)</f>
        <v>0</v>
      </c>
      <c r="D114" s="310">
        <f>SUM(D115:D116)</f>
        <v>0</v>
      </c>
      <c r="E114" s="311" t="str">
        <f t="shared" ref="E114:E121" si="9">IF(C114&gt;0,D114/C114-1,IF(C114&lt;0,-(D114/C114-1),""))</f>
        <v/>
      </c>
      <c r="F114" s="304" t="str">
        <f t="shared" si="6"/>
        <v>否</v>
      </c>
      <c r="G114" s="288" t="str">
        <f t="shared" si="7"/>
        <v>款</v>
      </c>
    </row>
    <row r="115" s="281" customFormat="1" ht="14" hidden="1" customHeight="1" spans="1:7">
      <c r="A115" s="314">
        <v>2137001</v>
      </c>
      <c r="B115" s="305" t="s">
        <v>2587</v>
      </c>
      <c r="C115" s="307"/>
      <c r="D115" s="307"/>
      <c r="E115" s="308" t="str">
        <f t="shared" si="9"/>
        <v/>
      </c>
      <c r="F115" s="304" t="str">
        <f t="shared" si="6"/>
        <v>否</v>
      </c>
      <c r="G115" s="288" t="str">
        <f t="shared" si="7"/>
        <v>项</v>
      </c>
    </row>
    <row r="116" s="281" customFormat="1" ht="15" hidden="1" customHeight="1" spans="1:7">
      <c r="A116" s="314">
        <v>2137099</v>
      </c>
      <c r="B116" s="305" t="s">
        <v>2733</v>
      </c>
      <c r="C116" s="307"/>
      <c r="D116" s="307"/>
      <c r="E116" s="308" t="str">
        <f t="shared" si="9"/>
        <v/>
      </c>
      <c r="F116" s="304" t="str">
        <f t="shared" si="6"/>
        <v>否</v>
      </c>
      <c r="G116" s="288" t="str">
        <f t="shared" si="7"/>
        <v>项</v>
      </c>
    </row>
    <row r="117" s="281" customFormat="1" ht="2" hidden="1" customHeight="1" spans="1:7">
      <c r="A117" s="313">
        <v>21371</v>
      </c>
      <c r="B117" s="301" t="s">
        <v>2734</v>
      </c>
      <c r="C117" s="310">
        <f>SUM(C118:C121)</f>
        <v>0</v>
      </c>
      <c r="D117" s="310">
        <f>SUM(D118:D121)</f>
        <v>0</v>
      </c>
      <c r="E117" s="311" t="str">
        <f t="shared" si="9"/>
        <v/>
      </c>
      <c r="F117" s="304" t="str">
        <f t="shared" si="6"/>
        <v>否</v>
      </c>
      <c r="G117" s="288" t="str">
        <f t="shared" si="7"/>
        <v>款</v>
      </c>
    </row>
    <row r="118" s="281" customFormat="1" ht="20" hidden="1" customHeight="1" spans="1:7">
      <c r="A118" s="314">
        <v>2137101</v>
      </c>
      <c r="B118" s="305" t="s">
        <v>2725</v>
      </c>
      <c r="C118" s="307"/>
      <c r="D118" s="307"/>
      <c r="E118" s="308" t="str">
        <f t="shared" si="9"/>
        <v/>
      </c>
      <c r="F118" s="304" t="str">
        <f t="shared" si="6"/>
        <v>否</v>
      </c>
      <c r="G118" s="288" t="str">
        <f t="shared" si="7"/>
        <v>项</v>
      </c>
    </row>
    <row r="119" s="281" customFormat="1" ht="40" hidden="1" customHeight="1" spans="1:7">
      <c r="A119" s="314">
        <v>2137102</v>
      </c>
      <c r="B119" s="305" t="s">
        <v>2735</v>
      </c>
      <c r="C119" s="307"/>
      <c r="D119" s="307"/>
      <c r="E119" s="308" t="str">
        <f t="shared" si="9"/>
        <v/>
      </c>
      <c r="F119" s="304" t="str">
        <f t="shared" si="6"/>
        <v>否</v>
      </c>
      <c r="G119" s="288" t="str">
        <f t="shared" si="7"/>
        <v>项</v>
      </c>
    </row>
    <row r="120" s="281" customFormat="1" ht="21" hidden="1" customHeight="1" spans="1:7">
      <c r="A120" s="314">
        <v>2137103</v>
      </c>
      <c r="B120" s="305" t="s">
        <v>2729</v>
      </c>
      <c r="C120" s="307"/>
      <c r="D120" s="307"/>
      <c r="E120" s="308" t="str">
        <f t="shared" si="9"/>
        <v/>
      </c>
      <c r="F120" s="304" t="str">
        <f t="shared" si="6"/>
        <v>否</v>
      </c>
      <c r="G120" s="288" t="str">
        <f t="shared" si="7"/>
        <v>项</v>
      </c>
    </row>
    <row r="121" s="281" customFormat="1" ht="60" hidden="1" customHeight="1" spans="1:7">
      <c r="A121" s="314">
        <v>2137199</v>
      </c>
      <c r="B121" s="305" t="s">
        <v>2736</v>
      </c>
      <c r="C121" s="307"/>
      <c r="D121" s="307"/>
      <c r="E121" s="308" t="str">
        <f t="shared" si="9"/>
        <v/>
      </c>
      <c r="F121" s="304" t="str">
        <f t="shared" si="6"/>
        <v>否</v>
      </c>
      <c r="G121" s="288" t="str">
        <f t="shared" si="7"/>
        <v>项</v>
      </c>
    </row>
    <row r="122" s="281" customFormat="1" ht="36" customHeight="1" spans="1:7">
      <c r="A122" s="300" t="s">
        <v>93</v>
      </c>
      <c r="B122" s="301" t="s">
        <v>2737</v>
      </c>
      <c r="C122" s="302"/>
      <c r="D122" s="302"/>
      <c r="E122" s="303" t="str">
        <f>IF(C122&lt;&gt;0,D122/C122-1,"")</f>
        <v/>
      </c>
      <c r="F122" s="304" t="str">
        <f t="shared" si="6"/>
        <v>是</v>
      </c>
      <c r="G122" s="288" t="str">
        <f t="shared" si="7"/>
        <v>类</v>
      </c>
    </row>
    <row r="123" s="281" customFormat="1" ht="36" hidden="1" customHeight="1" spans="1:7">
      <c r="A123" s="300" t="s">
        <v>2738</v>
      </c>
      <c r="B123" s="301" t="s">
        <v>2739</v>
      </c>
      <c r="C123" s="310">
        <f>SUM(C124:C127)</f>
        <v>0</v>
      </c>
      <c r="D123" s="310">
        <f>SUM(D124:D127)</f>
        <v>0</v>
      </c>
      <c r="E123" s="311" t="str">
        <f>IF(C123&gt;0,D123/C123-1,IF(C123&lt;0,-(D123/C123-1),""))</f>
        <v/>
      </c>
      <c r="F123" s="304" t="str">
        <f t="shared" si="6"/>
        <v>否</v>
      </c>
      <c r="G123" s="288" t="str">
        <f t="shared" si="7"/>
        <v>款</v>
      </c>
    </row>
    <row r="124" s="281" customFormat="1" ht="36" hidden="1" customHeight="1" spans="1:7">
      <c r="A124" s="306" t="s">
        <v>2740</v>
      </c>
      <c r="B124" s="305" t="s">
        <v>2741</v>
      </c>
      <c r="C124" s="307"/>
      <c r="D124" s="307"/>
      <c r="E124" s="308" t="str">
        <f>IF(C124&gt;0,D124/C124-1,IF(C124&lt;0,-(D124/C124-1),""))</f>
        <v/>
      </c>
      <c r="F124" s="304" t="str">
        <f t="shared" si="6"/>
        <v>否</v>
      </c>
      <c r="G124" s="288" t="str">
        <f t="shared" si="7"/>
        <v>项</v>
      </c>
    </row>
    <row r="125" s="281" customFormat="1" ht="36" hidden="1" customHeight="1" spans="1:7">
      <c r="A125" s="306" t="s">
        <v>2742</v>
      </c>
      <c r="B125" s="305" t="s">
        <v>2743</v>
      </c>
      <c r="C125" s="307"/>
      <c r="D125" s="307"/>
      <c r="E125" s="308" t="str">
        <f>IF(C125&gt;0,D125/C125-1,IF(C125&lt;0,-(D125/C125-1),""))</f>
        <v/>
      </c>
      <c r="F125" s="304" t="str">
        <f t="shared" si="6"/>
        <v>否</v>
      </c>
      <c r="G125" s="288" t="str">
        <f t="shared" si="7"/>
        <v>项</v>
      </c>
    </row>
    <row r="126" s="281" customFormat="1" ht="36" hidden="1" customHeight="1" spans="1:7">
      <c r="A126" s="306" t="s">
        <v>2744</v>
      </c>
      <c r="B126" s="305" t="s">
        <v>2745</v>
      </c>
      <c r="C126" s="307"/>
      <c r="D126" s="307"/>
      <c r="E126" s="308" t="str">
        <f>IF(C126&gt;0,D126/C126-1,IF(C126&lt;0,-(D126/C126-1),""))</f>
        <v/>
      </c>
      <c r="F126" s="304" t="str">
        <f t="shared" si="6"/>
        <v>否</v>
      </c>
      <c r="G126" s="288" t="str">
        <f t="shared" si="7"/>
        <v>项</v>
      </c>
    </row>
    <row r="127" s="281" customFormat="1" ht="36" hidden="1" customHeight="1" spans="1:7">
      <c r="A127" s="306" t="s">
        <v>2746</v>
      </c>
      <c r="B127" s="305" t="s">
        <v>2747</v>
      </c>
      <c r="C127" s="307"/>
      <c r="D127" s="307"/>
      <c r="E127" s="308" t="str">
        <f>IF(C127&gt;0,D127/C127-1,IF(C127&lt;0,-(D127/C127-1),""))</f>
        <v/>
      </c>
      <c r="F127" s="304" t="str">
        <f t="shared" si="6"/>
        <v>否</v>
      </c>
      <c r="G127" s="288" t="str">
        <f t="shared" si="7"/>
        <v>项</v>
      </c>
    </row>
    <row r="128" s="281" customFormat="1" ht="33" customHeight="1" spans="1:7">
      <c r="A128" s="300" t="s">
        <v>2748</v>
      </c>
      <c r="B128" s="301" t="s">
        <v>2749</v>
      </c>
      <c r="C128" s="302"/>
      <c r="D128" s="302"/>
      <c r="E128" s="303" t="str">
        <f>IF(C128&lt;&gt;0,D128/C128-1,"")</f>
        <v/>
      </c>
      <c r="F128" s="304" t="str">
        <f t="shared" si="6"/>
        <v>否</v>
      </c>
      <c r="G128" s="288" t="str">
        <f t="shared" si="7"/>
        <v>款</v>
      </c>
    </row>
    <row r="129" s="281" customFormat="1" ht="36" hidden="1" customHeight="1" spans="1:7">
      <c r="A129" s="306" t="s">
        <v>2750</v>
      </c>
      <c r="B129" s="305" t="s">
        <v>2745</v>
      </c>
      <c r="C129" s="307"/>
      <c r="D129" s="307"/>
      <c r="E129" s="308" t="str">
        <f>IF(C129&gt;0,D129/C129-1,IF(C129&lt;0,-(D129/C129-1),""))</f>
        <v/>
      </c>
      <c r="F129" s="304" t="str">
        <f t="shared" si="6"/>
        <v>否</v>
      </c>
      <c r="G129" s="288" t="str">
        <f t="shared" si="7"/>
        <v>项</v>
      </c>
    </row>
    <row r="130" s="281" customFormat="1" ht="36" hidden="1" customHeight="1" spans="1:7">
      <c r="A130" s="306" t="s">
        <v>2751</v>
      </c>
      <c r="B130" s="305" t="s">
        <v>2752</v>
      </c>
      <c r="C130" s="307"/>
      <c r="D130" s="307"/>
      <c r="E130" s="308" t="str">
        <f>IF(C130&gt;0,D130/C130-1,IF(C130&lt;0,-(D130/C130-1),""))</f>
        <v/>
      </c>
      <c r="F130" s="304" t="str">
        <f t="shared" si="6"/>
        <v>否</v>
      </c>
      <c r="G130" s="288" t="str">
        <f t="shared" si="7"/>
        <v>项</v>
      </c>
    </row>
    <row r="131" s="281" customFormat="1" ht="36" hidden="1" customHeight="1" spans="1:7">
      <c r="A131" s="306" t="s">
        <v>2753</v>
      </c>
      <c r="B131" s="305" t="s">
        <v>2754</v>
      </c>
      <c r="C131" s="307"/>
      <c r="D131" s="307"/>
      <c r="E131" s="308" t="str">
        <f>IF(C131&gt;0,D131/C131-1,IF(C131&lt;0,-(D131/C131-1),""))</f>
        <v/>
      </c>
      <c r="F131" s="304" t="str">
        <f t="shared" si="6"/>
        <v>否</v>
      </c>
      <c r="G131" s="288" t="str">
        <f t="shared" si="7"/>
        <v>项</v>
      </c>
    </row>
    <row r="132" s="281" customFormat="1" ht="8" hidden="1" customHeight="1" spans="1:7">
      <c r="A132" s="306" t="s">
        <v>2755</v>
      </c>
      <c r="B132" s="305" t="s">
        <v>2756</v>
      </c>
      <c r="C132" s="309"/>
      <c r="D132" s="309"/>
      <c r="E132" s="312"/>
      <c r="F132" s="304" t="str">
        <f t="shared" ref="F132:F195" si="10">IF(LEN(A132)=3,"是",IF(B132&lt;&gt;"",IF(SUM(C132:D132)&lt;&gt;0,"是","否"),"是"))</f>
        <v>否</v>
      </c>
      <c r="G132" s="288" t="str">
        <f t="shared" ref="G132:G195" si="11">IF(LEN(A132)=3,"类",IF(LEN(A132)=5,"款","项"))</f>
        <v>项</v>
      </c>
    </row>
    <row r="133" s="281" customFormat="1" ht="36" hidden="1" customHeight="1" spans="1:7">
      <c r="A133" s="300" t="s">
        <v>2757</v>
      </c>
      <c r="B133" s="301" t="s">
        <v>2758</v>
      </c>
      <c r="C133" s="302"/>
      <c r="D133" s="302"/>
      <c r="E133" s="303"/>
      <c r="F133" s="304" t="str">
        <f t="shared" si="10"/>
        <v>否</v>
      </c>
      <c r="G133" s="288" t="str">
        <f t="shared" si="11"/>
        <v>款</v>
      </c>
    </row>
    <row r="134" s="281" customFormat="1" ht="36" hidden="1" customHeight="1" spans="1:7">
      <c r="A134" s="306" t="s">
        <v>2759</v>
      </c>
      <c r="B134" s="305" t="s">
        <v>2760</v>
      </c>
      <c r="C134" s="307"/>
      <c r="D134" s="307"/>
      <c r="E134" s="308" t="str">
        <f t="shared" ref="E132:E195" si="12">IF(C134&gt;0,D134/C134-1,IF(C134&lt;0,-(D134/C134-1),""))</f>
        <v/>
      </c>
      <c r="F134" s="304" t="str">
        <f t="shared" si="10"/>
        <v>否</v>
      </c>
      <c r="G134" s="288" t="str">
        <f t="shared" si="11"/>
        <v>项</v>
      </c>
    </row>
    <row r="135" s="281" customFormat="1" ht="2" hidden="1" customHeight="1" spans="1:7">
      <c r="A135" s="306" t="s">
        <v>2761</v>
      </c>
      <c r="B135" s="305" t="s">
        <v>2762</v>
      </c>
      <c r="C135" s="309"/>
      <c r="D135" s="309"/>
      <c r="E135" s="312"/>
      <c r="F135" s="304" t="str">
        <f t="shared" si="10"/>
        <v>否</v>
      </c>
      <c r="G135" s="288" t="str">
        <f t="shared" si="11"/>
        <v>项</v>
      </c>
    </row>
    <row r="136" s="281" customFormat="1" ht="36" hidden="1" customHeight="1" spans="1:7">
      <c r="A136" s="306" t="s">
        <v>2763</v>
      </c>
      <c r="B136" s="305" t="s">
        <v>2764</v>
      </c>
      <c r="C136" s="309"/>
      <c r="D136" s="309"/>
      <c r="E136" s="312"/>
      <c r="F136" s="304" t="str">
        <f t="shared" si="10"/>
        <v>否</v>
      </c>
      <c r="G136" s="288" t="str">
        <f t="shared" si="11"/>
        <v>项</v>
      </c>
    </row>
    <row r="137" s="281" customFormat="1" ht="36" hidden="1" customHeight="1" spans="1:7">
      <c r="A137" s="306" t="s">
        <v>2765</v>
      </c>
      <c r="B137" s="305" t="s">
        <v>2766</v>
      </c>
      <c r="C137" s="307"/>
      <c r="D137" s="307"/>
      <c r="E137" s="308" t="str">
        <f t="shared" si="12"/>
        <v/>
      </c>
      <c r="F137" s="304" t="str">
        <f t="shared" si="10"/>
        <v>否</v>
      </c>
      <c r="G137" s="288" t="str">
        <f t="shared" si="11"/>
        <v>项</v>
      </c>
    </row>
    <row r="138" s="281" customFormat="1" ht="36" hidden="1" customHeight="1" spans="1:7">
      <c r="A138" s="300" t="s">
        <v>2767</v>
      </c>
      <c r="B138" s="301" t="s">
        <v>2768</v>
      </c>
      <c r="C138" s="310">
        <f>SUM(C139:C146)</f>
        <v>0</v>
      </c>
      <c r="D138" s="310">
        <f>SUM(D139:D146)</f>
        <v>0</v>
      </c>
      <c r="E138" s="311" t="str">
        <f t="shared" si="12"/>
        <v/>
      </c>
      <c r="F138" s="304" t="str">
        <f t="shared" si="10"/>
        <v>否</v>
      </c>
      <c r="G138" s="288" t="str">
        <f t="shared" si="11"/>
        <v>款</v>
      </c>
    </row>
    <row r="139" s="281" customFormat="1" ht="36" hidden="1" customHeight="1" spans="1:7">
      <c r="A139" s="306" t="s">
        <v>2769</v>
      </c>
      <c r="B139" s="305" t="s">
        <v>2770</v>
      </c>
      <c r="C139" s="307"/>
      <c r="D139" s="307"/>
      <c r="E139" s="308" t="str">
        <f t="shared" si="12"/>
        <v/>
      </c>
      <c r="F139" s="304" t="str">
        <f t="shared" si="10"/>
        <v>否</v>
      </c>
      <c r="G139" s="288" t="str">
        <f t="shared" si="11"/>
        <v>项</v>
      </c>
    </row>
    <row r="140" s="281" customFormat="1" ht="36" hidden="1" customHeight="1" spans="1:7">
      <c r="A140" s="306" t="s">
        <v>2771</v>
      </c>
      <c r="B140" s="305" t="s">
        <v>2772</v>
      </c>
      <c r="C140" s="307"/>
      <c r="D140" s="307"/>
      <c r="E140" s="308" t="str">
        <f t="shared" si="12"/>
        <v/>
      </c>
      <c r="F140" s="304" t="str">
        <f t="shared" si="10"/>
        <v>否</v>
      </c>
      <c r="G140" s="288" t="str">
        <f t="shared" si="11"/>
        <v>项</v>
      </c>
    </row>
    <row r="141" s="281" customFormat="1" ht="36" hidden="1" customHeight="1" spans="1:7">
      <c r="A141" s="306" t="s">
        <v>2773</v>
      </c>
      <c r="B141" s="305" t="s">
        <v>2774</v>
      </c>
      <c r="C141" s="307"/>
      <c r="D141" s="307"/>
      <c r="E141" s="308" t="str">
        <f t="shared" si="12"/>
        <v/>
      </c>
      <c r="F141" s="304" t="str">
        <f t="shared" si="10"/>
        <v>否</v>
      </c>
      <c r="G141" s="288" t="str">
        <f t="shared" si="11"/>
        <v>项</v>
      </c>
    </row>
    <row r="142" s="281" customFormat="1" ht="36" hidden="1" customHeight="1" spans="1:7">
      <c r="A142" s="306" t="s">
        <v>2775</v>
      </c>
      <c r="B142" s="305" t="s">
        <v>2776</v>
      </c>
      <c r="C142" s="307"/>
      <c r="D142" s="307"/>
      <c r="E142" s="308" t="str">
        <f t="shared" si="12"/>
        <v/>
      </c>
      <c r="F142" s="304" t="str">
        <f t="shared" si="10"/>
        <v>否</v>
      </c>
      <c r="G142" s="288" t="str">
        <f t="shared" si="11"/>
        <v>项</v>
      </c>
    </row>
    <row r="143" s="281" customFormat="1" ht="36" hidden="1" customHeight="1" spans="1:7">
      <c r="A143" s="306" t="s">
        <v>2777</v>
      </c>
      <c r="B143" s="305" t="s">
        <v>2778</v>
      </c>
      <c r="C143" s="307"/>
      <c r="D143" s="307"/>
      <c r="E143" s="308" t="str">
        <f t="shared" si="12"/>
        <v/>
      </c>
      <c r="F143" s="304" t="str">
        <f t="shared" si="10"/>
        <v>否</v>
      </c>
      <c r="G143" s="288" t="str">
        <f t="shared" si="11"/>
        <v>项</v>
      </c>
    </row>
    <row r="144" s="281" customFormat="1" ht="36" hidden="1" customHeight="1" spans="1:7">
      <c r="A144" s="306" t="s">
        <v>2779</v>
      </c>
      <c r="B144" s="305" t="s">
        <v>2780</v>
      </c>
      <c r="C144" s="307"/>
      <c r="D144" s="307"/>
      <c r="E144" s="308" t="str">
        <f t="shared" si="12"/>
        <v/>
      </c>
      <c r="F144" s="304" t="str">
        <f t="shared" si="10"/>
        <v>否</v>
      </c>
      <c r="G144" s="288" t="str">
        <f t="shared" si="11"/>
        <v>项</v>
      </c>
    </row>
    <row r="145" s="281" customFormat="1" ht="36" hidden="1" customHeight="1" spans="1:7">
      <c r="A145" s="306" t="s">
        <v>2781</v>
      </c>
      <c r="B145" s="305" t="s">
        <v>2782</v>
      </c>
      <c r="C145" s="307"/>
      <c r="D145" s="307"/>
      <c r="E145" s="308" t="str">
        <f t="shared" si="12"/>
        <v/>
      </c>
      <c r="F145" s="304" t="str">
        <f t="shared" si="10"/>
        <v>否</v>
      </c>
      <c r="G145" s="288" t="str">
        <f t="shared" si="11"/>
        <v>项</v>
      </c>
    </row>
    <row r="146" s="281" customFormat="1" ht="36" hidden="1" customHeight="1" spans="1:7">
      <c r="A146" s="306" t="s">
        <v>2783</v>
      </c>
      <c r="B146" s="305" t="s">
        <v>2784</v>
      </c>
      <c r="C146" s="307"/>
      <c r="D146" s="307"/>
      <c r="E146" s="308" t="str">
        <f t="shared" si="12"/>
        <v/>
      </c>
      <c r="F146" s="304" t="str">
        <f t="shared" si="10"/>
        <v>否</v>
      </c>
      <c r="G146" s="288" t="str">
        <f t="shared" si="11"/>
        <v>项</v>
      </c>
    </row>
    <row r="147" s="281" customFormat="1" ht="36" hidden="1" customHeight="1" spans="1:7">
      <c r="A147" s="300" t="s">
        <v>2785</v>
      </c>
      <c r="B147" s="301" t="s">
        <v>2786</v>
      </c>
      <c r="C147" s="310">
        <f>SUM(C148:C153)</f>
        <v>0</v>
      </c>
      <c r="D147" s="310">
        <f>SUM(D148:D153)</f>
        <v>0</v>
      </c>
      <c r="E147" s="311" t="str">
        <f t="shared" si="12"/>
        <v/>
      </c>
      <c r="F147" s="304" t="str">
        <f t="shared" si="10"/>
        <v>否</v>
      </c>
      <c r="G147" s="288" t="str">
        <f t="shared" si="11"/>
        <v>款</v>
      </c>
    </row>
    <row r="148" s="281" customFormat="1" ht="36" hidden="1" customHeight="1" spans="1:7">
      <c r="A148" s="306" t="s">
        <v>2787</v>
      </c>
      <c r="B148" s="305" t="s">
        <v>2788</v>
      </c>
      <c r="C148" s="307"/>
      <c r="D148" s="307"/>
      <c r="E148" s="308" t="str">
        <f t="shared" si="12"/>
        <v/>
      </c>
      <c r="F148" s="304" t="str">
        <f t="shared" si="10"/>
        <v>否</v>
      </c>
      <c r="G148" s="288" t="str">
        <f t="shared" si="11"/>
        <v>项</v>
      </c>
    </row>
    <row r="149" s="281" customFormat="1" ht="36" hidden="1" customHeight="1" spans="1:7">
      <c r="A149" s="306" t="s">
        <v>2789</v>
      </c>
      <c r="B149" s="305" t="s">
        <v>2790</v>
      </c>
      <c r="C149" s="307"/>
      <c r="D149" s="307"/>
      <c r="E149" s="308" t="str">
        <f t="shared" si="12"/>
        <v/>
      </c>
      <c r="F149" s="304" t="str">
        <f t="shared" si="10"/>
        <v>否</v>
      </c>
      <c r="G149" s="288" t="str">
        <f t="shared" si="11"/>
        <v>项</v>
      </c>
    </row>
    <row r="150" s="281" customFormat="1" ht="36" hidden="1" customHeight="1" spans="1:7">
      <c r="A150" s="306" t="s">
        <v>2791</v>
      </c>
      <c r="B150" s="305" t="s">
        <v>2792</v>
      </c>
      <c r="C150" s="307"/>
      <c r="D150" s="307"/>
      <c r="E150" s="308" t="str">
        <f t="shared" si="12"/>
        <v/>
      </c>
      <c r="F150" s="304" t="str">
        <f t="shared" si="10"/>
        <v>否</v>
      </c>
      <c r="G150" s="288" t="str">
        <f t="shared" si="11"/>
        <v>项</v>
      </c>
    </row>
    <row r="151" s="281" customFormat="1" ht="36" hidden="1" customHeight="1" spans="1:7">
      <c r="A151" s="306" t="s">
        <v>2793</v>
      </c>
      <c r="B151" s="305" t="s">
        <v>2794</v>
      </c>
      <c r="C151" s="307"/>
      <c r="D151" s="307"/>
      <c r="E151" s="308" t="str">
        <f t="shared" si="12"/>
        <v/>
      </c>
      <c r="F151" s="304" t="str">
        <f t="shared" si="10"/>
        <v>否</v>
      </c>
      <c r="G151" s="288" t="str">
        <f t="shared" si="11"/>
        <v>项</v>
      </c>
    </row>
    <row r="152" s="281" customFormat="1" ht="36" hidden="1" customHeight="1" spans="1:7">
      <c r="A152" s="306" t="s">
        <v>2795</v>
      </c>
      <c r="B152" s="305" t="s">
        <v>2796</v>
      </c>
      <c r="C152" s="307"/>
      <c r="D152" s="307"/>
      <c r="E152" s="308" t="str">
        <f t="shared" si="12"/>
        <v/>
      </c>
      <c r="F152" s="304" t="str">
        <f t="shared" si="10"/>
        <v>否</v>
      </c>
      <c r="G152" s="288" t="str">
        <f t="shared" si="11"/>
        <v>项</v>
      </c>
    </row>
    <row r="153" s="281" customFormat="1" ht="36" hidden="1" customHeight="1" spans="1:7">
      <c r="A153" s="306" t="s">
        <v>2797</v>
      </c>
      <c r="B153" s="305" t="s">
        <v>2798</v>
      </c>
      <c r="C153" s="307"/>
      <c r="D153" s="307"/>
      <c r="E153" s="308" t="str">
        <f t="shared" si="12"/>
        <v/>
      </c>
      <c r="F153" s="304" t="str">
        <f t="shared" si="10"/>
        <v>否</v>
      </c>
      <c r="G153" s="288" t="str">
        <f t="shared" si="11"/>
        <v>项</v>
      </c>
    </row>
    <row r="154" s="281" customFormat="1" ht="36" hidden="1" customHeight="1" spans="1:7">
      <c r="A154" s="300" t="s">
        <v>2799</v>
      </c>
      <c r="B154" s="301" t="s">
        <v>2800</v>
      </c>
      <c r="C154" s="302"/>
      <c r="D154" s="302"/>
      <c r="E154" s="303"/>
      <c r="F154" s="304" t="str">
        <f t="shared" si="10"/>
        <v>否</v>
      </c>
      <c r="G154" s="288" t="str">
        <f t="shared" si="11"/>
        <v>款</v>
      </c>
    </row>
    <row r="155" s="281" customFormat="1" ht="36" hidden="1" customHeight="1" spans="1:7">
      <c r="A155" s="306" t="s">
        <v>2801</v>
      </c>
      <c r="B155" s="305" t="s">
        <v>2802</v>
      </c>
      <c r="C155" s="309"/>
      <c r="D155" s="309"/>
      <c r="E155" s="312"/>
      <c r="F155" s="304" t="str">
        <f t="shared" si="10"/>
        <v>否</v>
      </c>
      <c r="G155" s="288" t="str">
        <f t="shared" si="11"/>
        <v>项</v>
      </c>
    </row>
    <row r="156" s="281" customFormat="1" ht="36" hidden="1" customHeight="1" spans="1:7">
      <c r="A156" s="306" t="s">
        <v>2803</v>
      </c>
      <c r="B156" s="305" t="s">
        <v>2804</v>
      </c>
      <c r="C156" s="307"/>
      <c r="D156" s="307"/>
      <c r="E156" s="308" t="str">
        <f t="shared" si="12"/>
        <v/>
      </c>
      <c r="F156" s="304" t="str">
        <f t="shared" si="10"/>
        <v>否</v>
      </c>
      <c r="G156" s="288" t="str">
        <f t="shared" si="11"/>
        <v>项</v>
      </c>
    </row>
    <row r="157" s="281" customFormat="1" ht="36" hidden="1" customHeight="1" spans="1:7">
      <c r="A157" s="306" t="s">
        <v>2805</v>
      </c>
      <c r="B157" s="305" t="s">
        <v>2806</v>
      </c>
      <c r="C157" s="309"/>
      <c r="D157" s="309"/>
      <c r="E157" s="312"/>
      <c r="F157" s="304" t="str">
        <f t="shared" si="10"/>
        <v>否</v>
      </c>
      <c r="G157" s="288" t="str">
        <f t="shared" si="11"/>
        <v>项</v>
      </c>
    </row>
    <row r="158" s="281" customFormat="1" ht="36" hidden="1" customHeight="1" spans="1:7">
      <c r="A158" s="306" t="s">
        <v>2807</v>
      </c>
      <c r="B158" s="305" t="s">
        <v>2808</v>
      </c>
      <c r="C158" s="309"/>
      <c r="D158" s="309"/>
      <c r="E158" s="312"/>
      <c r="F158" s="304" t="str">
        <f t="shared" si="10"/>
        <v>否</v>
      </c>
      <c r="G158" s="288" t="str">
        <f t="shared" si="11"/>
        <v>项</v>
      </c>
    </row>
    <row r="159" s="281" customFormat="1" ht="36" hidden="1" customHeight="1" spans="1:7">
      <c r="A159" s="306" t="s">
        <v>2809</v>
      </c>
      <c r="B159" s="305" t="s">
        <v>2810</v>
      </c>
      <c r="C159" s="307"/>
      <c r="D159" s="307"/>
      <c r="E159" s="308" t="str">
        <f t="shared" si="12"/>
        <v/>
      </c>
      <c r="F159" s="304" t="str">
        <f t="shared" si="10"/>
        <v>否</v>
      </c>
      <c r="G159" s="288" t="str">
        <f t="shared" si="11"/>
        <v>项</v>
      </c>
    </row>
    <row r="160" s="281" customFormat="1" ht="36" hidden="1" customHeight="1" spans="1:7">
      <c r="A160" s="306" t="s">
        <v>2811</v>
      </c>
      <c r="B160" s="305" t="s">
        <v>2812</v>
      </c>
      <c r="C160" s="307"/>
      <c r="D160" s="307"/>
      <c r="E160" s="308" t="str">
        <f t="shared" si="12"/>
        <v/>
      </c>
      <c r="F160" s="304" t="str">
        <f t="shared" si="10"/>
        <v>否</v>
      </c>
      <c r="G160" s="288" t="str">
        <f t="shared" si="11"/>
        <v>项</v>
      </c>
    </row>
    <row r="161" s="281" customFormat="1" ht="36" hidden="1" customHeight="1" spans="1:7">
      <c r="A161" s="306" t="s">
        <v>2813</v>
      </c>
      <c r="B161" s="305" t="s">
        <v>2814</v>
      </c>
      <c r="C161" s="307"/>
      <c r="D161" s="307"/>
      <c r="E161" s="308" t="str">
        <f t="shared" si="12"/>
        <v/>
      </c>
      <c r="F161" s="304" t="str">
        <f t="shared" si="10"/>
        <v>否</v>
      </c>
      <c r="G161" s="288" t="str">
        <f t="shared" si="11"/>
        <v>项</v>
      </c>
    </row>
    <row r="162" s="281" customFormat="1" ht="36" hidden="1" customHeight="1" spans="1:7">
      <c r="A162" s="306" t="s">
        <v>2815</v>
      </c>
      <c r="B162" s="305" t="s">
        <v>2816</v>
      </c>
      <c r="C162" s="307"/>
      <c r="D162" s="307"/>
      <c r="E162" s="308" t="str">
        <f t="shared" si="12"/>
        <v/>
      </c>
      <c r="F162" s="304" t="str">
        <f t="shared" si="10"/>
        <v>否</v>
      </c>
      <c r="G162" s="288" t="str">
        <f t="shared" si="11"/>
        <v>项</v>
      </c>
    </row>
    <row r="163" s="281" customFormat="1" ht="36" hidden="1" customHeight="1" spans="1:7">
      <c r="A163" s="300" t="s">
        <v>2817</v>
      </c>
      <c r="B163" s="301" t="s">
        <v>2818</v>
      </c>
      <c r="C163" s="310">
        <f>SUM(C164:C165)</f>
        <v>0</v>
      </c>
      <c r="D163" s="310">
        <f>SUM(D164:D165)</f>
        <v>0</v>
      </c>
      <c r="E163" s="311" t="str">
        <f t="shared" si="12"/>
        <v/>
      </c>
      <c r="F163" s="304" t="str">
        <f t="shared" si="10"/>
        <v>否</v>
      </c>
      <c r="G163" s="288" t="str">
        <f t="shared" si="11"/>
        <v>款</v>
      </c>
    </row>
    <row r="164" s="281" customFormat="1" ht="36" hidden="1" customHeight="1" spans="1:7">
      <c r="A164" s="306" t="s">
        <v>2819</v>
      </c>
      <c r="B164" s="305" t="s">
        <v>2741</v>
      </c>
      <c r="C164" s="307"/>
      <c r="D164" s="307"/>
      <c r="E164" s="308" t="str">
        <f t="shared" si="12"/>
        <v/>
      </c>
      <c r="F164" s="304" t="str">
        <f t="shared" si="10"/>
        <v>否</v>
      </c>
      <c r="G164" s="288" t="str">
        <f t="shared" si="11"/>
        <v>项</v>
      </c>
    </row>
    <row r="165" s="281" customFormat="1" ht="36" hidden="1" customHeight="1" spans="1:7">
      <c r="A165" s="306" t="s">
        <v>2820</v>
      </c>
      <c r="B165" s="305" t="s">
        <v>2821</v>
      </c>
      <c r="C165" s="307"/>
      <c r="D165" s="307"/>
      <c r="E165" s="308" t="str">
        <f t="shared" si="12"/>
        <v/>
      </c>
      <c r="F165" s="304" t="str">
        <f t="shared" si="10"/>
        <v>否</v>
      </c>
      <c r="G165" s="288" t="str">
        <f t="shared" si="11"/>
        <v>项</v>
      </c>
    </row>
    <row r="166" s="281" customFormat="1" ht="36" hidden="1" customHeight="1" spans="1:7">
      <c r="A166" s="300" t="s">
        <v>2822</v>
      </c>
      <c r="B166" s="301" t="s">
        <v>2823</v>
      </c>
      <c r="C166" s="310">
        <f>SUM(C167:C168)</f>
        <v>0</v>
      </c>
      <c r="D166" s="310">
        <f>SUM(D167:D168)</f>
        <v>0</v>
      </c>
      <c r="E166" s="311" t="str">
        <f t="shared" si="12"/>
        <v/>
      </c>
      <c r="F166" s="304" t="str">
        <f t="shared" si="10"/>
        <v>否</v>
      </c>
      <c r="G166" s="288" t="str">
        <f t="shared" si="11"/>
        <v>款</v>
      </c>
    </row>
    <row r="167" s="281" customFormat="1" ht="36" hidden="1" customHeight="1" spans="1:7">
      <c r="A167" s="306" t="s">
        <v>2824</v>
      </c>
      <c r="B167" s="305" t="s">
        <v>2741</v>
      </c>
      <c r="C167" s="307"/>
      <c r="D167" s="307"/>
      <c r="E167" s="308" t="str">
        <f t="shared" si="12"/>
        <v/>
      </c>
      <c r="F167" s="304" t="str">
        <f t="shared" si="10"/>
        <v>否</v>
      </c>
      <c r="G167" s="288" t="str">
        <f t="shared" si="11"/>
        <v>项</v>
      </c>
    </row>
    <row r="168" s="281" customFormat="1" ht="36" hidden="1" customHeight="1" spans="1:7">
      <c r="A168" s="306" t="s">
        <v>2825</v>
      </c>
      <c r="B168" s="305" t="s">
        <v>2826</v>
      </c>
      <c r="C168" s="307"/>
      <c r="D168" s="307"/>
      <c r="E168" s="308" t="str">
        <f t="shared" si="12"/>
        <v/>
      </c>
      <c r="F168" s="304" t="str">
        <f t="shared" si="10"/>
        <v>否</v>
      </c>
      <c r="G168" s="288" t="str">
        <f t="shared" si="11"/>
        <v>项</v>
      </c>
    </row>
    <row r="169" s="281" customFormat="1" ht="36" hidden="1" customHeight="1" spans="1:7">
      <c r="A169" s="300" t="s">
        <v>2827</v>
      </c>
      <c r="B169" s="301" t="s">
        <v>2828</v>
      </c>
      <c r="C169" s="310"/>
      <c r="D169" s="310"/>
      <c r="E169" s="311" t="str">
        <f t="shared" si="12"/>
        <v/>
      </c>
      <c r="F169" s="304" t="str">
        <f t="shared" si="10"/>
        <v>否</v>
      </c>
      <c r="G169" s="288" t="str">
        <f t="shared" si="11"/>
        <v>款</v>
      </c>
    </row>
    <row r="170" s="281" customFormat="1" ht="36" hidden="1" customHeight="1" spans="1:7">
      <c r="A170" s="300" t="s">
        <v>2829</v>
      </c>
      <c r="B170" s="301" t="s">
        <v>2830</v>
      </c>
      <c r="C170" s="310">
        <f>SUM(C171:C173)</f>
        <v>0</v>
      </c>
      <c r="D170" s="310">
        <f>SUM(D171:D173)</f>
        <v>0</v>
      </c>
      <c r="E170" s="311" t="str">
        <f t="shared" si="12"/>
        <v/>
      </c>
      <c r="F170" s="304" t="str">
        <f t="shared" si="10"/>
        <v>否</v>
      </c>
      <c r="G170" s="288" t="str">
        <f t="shared" si="11"/>
        <v>款</v>
      </c>
    </row>
    <row r="171" s="281" customFormat="1" ht="36" hidden="1" customHeight="1" spans="1:7">
      <c r="A171" s="306" t="s">
        <v>2831</v>
      </c>
      <c r="B171" s="305" t="s">
        <v>2760</v>
      </c>
      <c r="C171" s="307"/>
      <c r="D171" s="307"/>
      <c r="E171" s="308" t="str">
        <f t="shared" si="12"/>
        <v/>
      </c>
      <c r="F171" s="304" t="str">
        <f t="shared" si="10"/>
        <v>否</v>
      </c>
      <c r="G171" s="288" t="str">
        <f t="shared" si="11"/>
        <v>项</v>
      </c>
    </row>
    <row r="172" s="281" customFormat="1" ht="36" hidden="1" customHeight="1" spans="1:7">
      <c r="A172" s="306" t="s">
        <v>2832</v>
      </c>
      <c r="B172" s="305" t="s">
        <v>2764</v>
      </c>
      <c r="C172" s="307"/>
      <c r="D172" s="307"/>
      <c r="E172" s="308" t="str">
        <f t="shared" si="12"/>
        <v/>
      </c>
      <c r="F172" s="304" t="str">
        <f t="shared" si="10"/>
        <v>否</v>
      </c>
      <c r="G172" s="288" t="str">
        <f t="shared" si="11"/>
        <v>项</v>
      </c>
    </row>
    <row r="173" s="281" customFormat="1" ht="36" hidden="1" customHeight="1" spans="1:7">
      <c r="A173" s="306" t="s">
        <v>2833</v>
      </c>
      <c r="B173" s="305" t="s">
        <v>2834</v>
      </c>
      <c r="C173" s="307"/>
      <c r="D173" s="307"/>
      <c r="E173" s="308" t="str">
        <f t="shared" si="12"/>
        <v/>
      </c>
      <c r="F173" s="304" t="str">
        <f t="shared" si="10"/>
        <v>否</v>
      </c>
      <c r="G173" s="288" t="str">
        <f t="shared" si="11"/>
        <v>项</v>
      </c>
    </row>
    <row r="174" s="281" customFormat="1" ht="36" customHeight="1" spans="1:7">
      <c r="A174" s="300" t="s">
        <v>95</v>
      </c>
      <c r="B174" s="301" t="s">
        <v>2835</v>
      </c>
      <c r="C174" s="302"/>
      <c r="D174" s="302"/>
      <c r="E174" s="303" t="str">
        <f>IF(C174&lt;&gt;0,D174/C174-1,"")</f>
        <v/>
      </c>
      <c r="F174" s="304" t="str">
        <f t="shared" si="10"/>
        <v>是</v>
      </c>
      <c r="G174" s="288" t="str">
        <f t="shared" si="11"/>
        <v>类</v>
      </c>
    </row>
    <row r="175" s="281" customFormat="1" ht="36" customHeight="1" spans="1:7">
      <c r="A175" s="300" t="s">
        <v>2836</v>
      </c>
      <c r="B175" s="301" t="s">
        <v>2837</v>
      </c>
      <c r="C175" s="302"/>
      <c r="D175" s="302"/>
      <c r="E175" s="303" t="str">
        <f>IF(C175&lt;&gt;0,D175/C175-1,"")</f>
        <v/>
      </c>
      <c r="F175" s="304" t="str">
        <f t="shared" si="10"/>
        <v>否</v>
      </c>
      <c r="G175" s="288" t="str">
        <f t="shared" si="11"/>
        <v>款</v>
      </c>
    </row>
    <row r="176" s="281" customFormat="1" ht="36" customHeight="1" spans="1:7">
      <c r="A176" s="306" t="s">
        <v>2838</v>
      </c>
      <c r="B176" s="305" t="s">
        <v>2839</v>
      </c>
      <c r="C176" s="309"/>
      <c r="D176" s="309"/>
      <c r="E176" s="303" t="str">
        <f>IF(C176&lt;&gt;0,D176/C176-1,"")</f>
        <v/>
      </c>
      <c r="F176" s="304" t="str">
        <f t="shared" si="10"/>
        <v>否</v>
      </c>
      <c r="G176" s="288" t="str">
        <f t="shared" si="11"/>
        <v>项</v>
      </c>
    </row>
    <row r="177" s="281" customFormat="1" ht="36" hidden="1" customHeight="1" spans="1:7">
      <c r="A177" s="306" t="s">
        <v>2840</v>
      </c>
      <c r="B177" s="305" t="s">
        <v>2841</v>
      </c>
      <c r="C177" s="307"/>
      <c r="D177" s="307"/>
      <c r="E177" s="308" t="str">
        <f t="shared" si="12"/>
        <v/>
      </c>
      <c r="F177" s="304" t="str">
        <f t="shared" si="10"/>
        <v>否</v>
      </c>
      <c r="G177" s="288" t="str">
        <f t="shared" si="11"/>
        <v>项</v>
      </c>
    </row>
    <row r="178" s="281" customFormat="1" ht="36" customHeight="1" spans="1:7">
      <c r="A178" s="300" t="s">
        <v>117</v>
      </c>
      <c r="B178" s="301" t="s">
        <v>2842</v>
      </c>
      <c r="C178" s="302">
        <f>C179+C183+C192</f>
        <v>12000</v>
      </c>
      <c r="D178" s="302">
        <f>D179+D183+D192</f>
        <v>4733</v>
      </c>
      <c r="E178" s="303">
        <f t="shared" ref="E178:E187" si="13">IF(C178&lt;&gt;0,D178/C178-1,"")</f>
        <v>-0.606</v>
      </c>
      <c r="F178" s="304" t="str">
        <f t="shared" si="10"/>
        <v>是</v>
      </c>
      <c r="G178" s="288" t="str">
        <f t="shared" si="11"/>
        <v>类</v>
      </c>
    </row>
    <row r="179" s="281" customFormat="1" ht="36" customHeight="1" spans="1:7">
      <c r="A179" s="300" t="s">
        <v>2843</v>
      </c>
      <c r="B179" s="301" t="s">
        <v>2844</v>
      </c>
      <c r="C179" s="302">
        <f>SUBTOTAL(9,C180:C181)</f>
        <v>12000</v>
      </c>
      <c r="D179" s="302">
        <f>SUBTOTAL(9,D180:D181)</f>
        <v>4000</v>
      </c>
      <c r="E179" s="303">
        <f t="shared" si="13"/>
        <v>-0.667</v>
      </c>
      <c r="F179" s="304" t="str">
        <f t="shared" si="10"/>
        <v>是</v>
      </c>
      <c r="G179" s="288" t="str">
        <f t="shared" si="11"/>
        <v>款</v>
      </c>
    </row>
    <row r="180" s="281" customFormat="1" ht="36" customHeight="1" spans="1:7">
      <c r="A180" s="306" t="s">
        <v>2845</v>
      </c>
      <c r="B180" s="305" t="s">
        <v>2846</v>
      </c>
      <c r="C180" s="309">
        <v>12000</v>
      </c>
      <c r="D180" s="309">
        <v>4000</v>
      </c>
      <c r="E180" s="303">
        <f t="shared" si="13"/>
        <v>-0.667</v>
      </c>
      <c r="F180" s="304" t="str">
        <f t="shared" si="10"/>
        <v>是</v>
      </c>
      <c r="G180" s="288" t="str">
        <f t="shared" si="11"/>
        <v>项</v>
      </c>
    </row>
    <row r="181" s="281" customFormat="1" ht="36" customHeight="1" spans="1:7">
      <c r="A181" s="306" t="s">
        <v>2847</v>
      </c>
      <c r="B181" s="305" t="s">
        <v>2848</v>
      </c>
      <c r="C181" s="309"/>
      <c r="D181" s="309"/>
      <c r="E181" s="303" t="str">
        <f t="shared" si="13"/>
        <v/>
      </c>
      <c r="F181" s="304" t="str">
        <f t="shared" si="10"/>
        <v>否</v>
      </c>
      <c r="G181" s="288" t="str">
        <f t="shared" si="11"/>
        <v>项</v>
      </c>
    </row>
    <row r="182" s="281" customFormat="1" ht="22" customHeight="1" spans="1:7">
      <c r="A182" s="306" t="s">
        <v>2849</v>
      </c>
      <c r="B182" s="305" t="s">
        <v>2850</v>
      </c>
      <c r="C182" s="307"/>
      <c r="D182" s="307"/>
      <c r="E182" s="303" t="str">
        <f t="shared" si="13"/>
        <v/>
      </c>
      <c r="F182" s="304" t="str">
        <f t="shared" si="10"/>
        <v>否</v>
      </c>
      <c r="G182" s="288" t="str">
        <f t="shared" si="11"/>
        <v>项</v>
      </c>
    </row>
    <row r="183" s="281" customFormat="1" ht="4" hidden="1" customHeight="1" spans="1:7">
      <c r="A183" s="300" t="s">
        <v>2851</v>
      </c>
      <c r="B183" s="301" t="s">
        <v>2852</v>
      </c>
      <c r="C183" s="302"/>
      <c r="D183" s="302">
        <f>SUBTOTAL(9,D184:D190)</f>
        <v>0</v>
      </c>
      <c r="E183" s="303" t="str">
        <f t="shared" si="13"/>
        <v/>
      </c>
      <c r="F183" s="304" t="str">
        <f t="shared" si="10"/>
        <v>否</v>
      </c>
      <c r="G183" s="288" t="str">
        <f t="shared" si="11"/>
        <v>款</v>
      </c>
    </row>
    <row r="184" s="281" customFormat="1" ht="18" hidden="1" customHeight="1" spans="1:7">
      <c r="A184" s="306" t="s">
        <v>2853</v>
      </c>
      <c r="B184" s="305" t="s">
        <v>2854</v>
      </c>
      <c r="C184" s="307"/>
      <c r="D184" s="307"/>
      <c r="E184" s="303" t="str">
        <f t="shared" si="13"/>
        <v/>
      </c>
      <c r="F184" s="304" t="str">
        <f t="shared" si="10"/>
        <v>否</v>
      </c>
      <c r="G184" s="288" t="str">
        <f t="shared" si="11"/>
        <v>项</v>
      </c>
    </row>
    <row r="185" s="281" customFormat="1" ht="18" hidden="1" customHeight="1" spans="1:7">
      <c r="A185" s="306" t="s">
        <v>2855</v>
      </c>
      <c r="B185" s="305" t="s">
        <v>2856</v>
      </c>
      <c r="C185" s="307"/>
      <c r="D185" s="307"/>
      <c r="E185" s="303" t="str">
        <f t="shared" si="13"/>
        <v/>
      </c>
      <c r="F185" s="304" t="str">
        <f t="shared" si="10"/>
        <v>否</v>
      </c>
      <c r="G185" s="288" t="str">
        <f t="shared" si="11"/>
        <v>项</v>
      </c>
    </row>
    <row r="186" s="281" customFormat="1" ht="36" hidden="1" customHeight="1" spans="1:7">
      <c r="A186" s="306" t="s">
        <v>2857</v>
      </c>
      <c r="B186" s="305" t="s">
        <v>2858</v>
      </c>
      <c r="C186" s="309"/>
      <c r="D186" s="309"/>
      <c r="E186" s="303" t="str">
        <f t="shared" si="13"/>
        <v/>
      </c>
      <c r="F186" s="304" t="str">
        <f t="shared" si="10"/>
        <v>否</v>
      </c>
      <c r="G186" s="288" t="str">
        <f t="shared" si="11"/>
        <v>项</v>
      </c>
    </row>
    <row r="187" s="281" customFormat="1" ht="36" hidden="1" customHeight="1" spans="1:7">
      <c r="A187" s="306" t="s">
        <v>2859</v>
      </c>
      <c r="B187" s="305" t="s">
        <v>2860</v>
      </c>
      <c r="C187" s="309"/>
      <c r="D187" s="309"/>
      <c r="E187" s="303" t="str">
        <f t="shared" si="13"/>
        <v/>
      </c>
      <c r="F187" s="304" t="str">
        <f t="shared" si="10"/>
        <v>否</v>
      </c>
      <c r="G187" s="288" t="str">
        <f t="shared" si="11"/>
        <v>项</v>
      </c>
    </row>
    <row r="188" s="281" customFormat="1" ht="36" hidden="1" customHeight="1" spans="1:7">
      <c r="A188" s="306" t="s">
        <v>2861</v>
      </c>
      <c r="B188" s="305" t="s">
        <v>2862</v>
      </c>
      <c r="C188" s="307"/>
      <c r="D188" s="307"/>
      <c r="E188" s="308" t="str">
        <f t="shared" si="12"/>
        <v/>
      </c>
      <c r="F188" s="304" t="str">
        <f t="shared" si="10"/>
        <v>否</v>
      </c>
      <c r="G188" s="288" t="str">
        <f t="shared" si="11"/>
        <v>项</v>
      </c>
    </row>
    <row r="189" s="281" customFormat="1" ht="36" hidden="1" customHeight="1" spans="1:7">
      <c r="A189" s="306" t="s">
        <v>2863</v>
      </c>
      <c r="B189" s="305" t="s">
        <v>2864</v>
      </c>
      <c r="C189" s="307"/>
      <c r="D189" s="307"/>
      <c r="E189" s="308" t="str">
        <f t="shared" si="12"/>
        <v/>
      </c>
      <c r="F189" s="304" t="str">
        <f t="shared" si="10"/>
        <v>否</v>
      </c>
      <c r="G189" s="288" t="str">
        <f t="shared" si="11"/>
        <v>项</v>
      </c>
    </row>
    <row r="190" s="281" customFormat="1" ht="36" hidden="1" customHeight="1" spans="1:7">
      <c r="A190" s="306" t="s">
        <v>2865</v>
      </c>
      <c r="B190" s="305" t="s">
        <v>2866</v>
      </c>
      <c r="C190" s="309"/>
      <c r="D190" s="309"/>
      <c r="E190" s="303" t="str">
        <f>IF(C190&lt;&gt;0,D190/C190-1,"")</f>
        <v/>
      </c>
      <c r="F190" s="304" t="str">
        <f t="shared" si="10"/>
        <v>否</v>
      </c>
      <c r="G190" s="288" t="str">
        <f t="shared" si="11"/>
        <v>项</v>
      </c>
    </row>
    <row r="191" s="281" customFormat="1" ht="36" hidden="1" customHeight="1" spans="1:7">
      <c r="A191" s="306" t="s">
        <v>2867</v>
      </c>
      <c r="B191" s="305" t="s">
        <v>2868</v>
      </c>
      <c r="C191" s="307"/>
      <c r="D191" s="307"/>
      <c r="E191" s="308" t="str">
        <f t="shared" si="12"/>
        <v/>
      </c>
      <c r="F191" s="304" t="str">
        <f t="shared" si="10"/>
        <v>否</v>
      </c>
      <c r="G191" s="288" t="str">
        <f t="shared" si="11"/>
        <v>项</v>
      </c>
    </row>
    <row r="192" s="281" customFormat="1" ht="36" customHeight="1" spans="1:7">
      <c r="A192" s="300" t="s">
        <v>2869</v>
      </c>
      <c r="B192" s="301" t="s">
        <v>2870</v>
      </c>
      <c r="C192" s="302"/>
      <c r="D192" s="302">
        <f>SUBTOTAL(9,D193:D203)</f>
        <v>733</v>
      </c>
      <c r="E192" s="303" t="str">
        <f>IF(C192&lt;&gt;0,D192/C192-1,"")</f>
        <v/>
      </c>
      <c r="F192" s="304" t="str">
        <f t="shared" si="10"/>
        <v>是</v>
      </c>
      <c r="G192" s="288" t="str">
        <f t="shared" si="11"/>
        <v>款</v>
      </c>
    </row>
    <row r="193" s="281" customFormat="1" ht="21" customHeight="1" spans="1:7">
      <c r="A193" s="314">
        <v>2296001</v>
      </c>
      <c r="B193" s="305" t="s">
        <v>2871</v>
      </c>
      <c r="C193" s="307"/>
      <c r="D193" s="307"/>
      <c r="E193" s="303" t="str">
        <f>IF(C193&lt;&gt;0,D193/C193-1,"")</f>
        <v/>
      </c>
      <c r="F193" s="304" t="str">
        <f t="shared" si="10"/>
        <v>否</v>
      </c>
      <c r="G193" s="288" t="str">
        <f t="shared" si="11"/>
        <v>项</v>
      </c>
    </row>
    <row r="194" s="281" customFormat="1" ht="36" customHeight="1" spans="1:7">
      <c r="A194" s="306" t="s">
        <v>2872</v>
      </c>
      <c r="B194" s="305" t="s">
        <v>2873</v>
      </c>
      <c r="C194" s="309"/>
      <c r="D194" s="309">
        <v>241</v>
      </c>
      <c r="E194" s="303" t="str">
        <f>IF(C194&lt;&gt;0,D194/C194-1,"")</f>
        <v/>
      </c>
      <c r="F194" s="304" t="str">
        <f t="shared" si="10"/>
        <v>是</v>
      </c>
      <c r="G194" s="288" t="str">
        <f t="shared" si="11"/>
        <v>项</v>
      </c>
    </row>
    <row r="195" s="281" customFormat="1" ht="36" customHeight="1" spans="1:7">
      <c r="A195" s="306" t="s">
        <v>2874</v>
      </c>
      <c r="B195" s="305" t="s">
        <v>2875</v>
      </c>
      <c r="C195" s="309"/>
      <c r="D195" s="309">
        <v>370</v>
      </c>
      <c r="E195" s="303" t="str">
        <f>IF(C195&lt;&gt;0,D195/C195-1,"")</f>
        <v/>
      </c>
      <c r="F195" s="304" t="str">
        <f t="shared" si="10"/>
        <v>是</v>
      </c>
      <c r="G195" s="288" t="str">
        <f t="shared" si="11"/>
        <v>项</v>
      </c>
    </row>
    <row r="196" s="281" customFormat="1" ht="36" hidden="1" customHeight="1" spans="1:7">
      <c r="A196" s="306" t="s">
        <v>2876</v>
      </c>
      <c r="B196" s="305" t="s">
        <v>2877</v>
      </c>
      <c r="C196" s="307"/>
      <c r="D196" s="307"/>
      <c r="E196" s="308" t="str">
        <f t="shared" ref="E196:E259" si="14">IF(C196&gt;0,D196/C196-1,IF(C196&lt;0,-(D196/C196-1),""))</f>
        <v/>
      </c>
      <c r="F196" s="304" t="str">
        <f t="shared" ref="F196:F259" si="15">IF(LEN(A196)=3,"是",IF(B196&lt;&gt;"",IF(SUM(C196:D196)&lt;&gt;0,"是","否"),"是"))</f>
        <v>否</v>
      </c>
      <c r="G196" s="288" t="str">
        <f t="shared" ref="G196:G259" si="16">IF(LEN(A196)=3,"类",IF(LEN(A196)=5,"款","项"))</f>
        <v>项</v>
      </c>
    </row>
    <row r="197" s="281" customFormat="1" ht="36" hidden="1" customHeight="1" spans="1:7">
      <c r="A197" s="306" t="s">
        <v>2878</v>
      </c>
      <c r="B197" s="305" t="s">
        <v>2879</v>
      </c>
      <c r="C197" s="307"/>
      <c r="D197" s="307"/>
      <c r="E197" s="308" t="str">
        <f t="shared" si="14"/>
        <v/>
      </c>
      <c r="F197" s="304" t="str">
        <f t="shared" si="15"/>
        <v>否</v>
      </c>
      <c r="G197" s="288" t="str">
        <f t="shared" si="16"/>
        <v>项</v>
      </c>
    </row>
    <row r="198" s="281" customFormat="1" ht="25" customHeight="1" spans="1:7">
      <c r="A198" s="306" t="s">
        <v>2880</v>
      </c>
      <c r="B198" s="305" t="s">
        <v>2881</v>
      </c>
      <c r="C198" s="309"/>
      <c r="D198" s="309">
        <v>27</v>
      </c>
      <c r="E198" s="303" t="str">
        <f>IF(C198&lt;&gt;0,D198/C198-1,"")</f>
        <v/>
      </c>
      <c r="F198" s="304" t="str">
        <f t="shared" si="15"/>
        <v>是</v>
      </c>
      <c r="G198" s="288" t="str">
        <f t="shared" si="16"/>
        <v>项</v>
      </c>
    </row>
    <row r="199" s="281" customFormat="1" ht="36" hidden="1" customHeight="1" spans="1:7">
      <c r="A199" s="306" t="s">
        <v>2882</v>
      </c>
      <c r="B199" s="305" t="s">
        <v>2883</v>
      </c>
      <c r="C199" s="307"/>
      <c r="D199" s="307"/>
      <c r="E199" s="308" t="str">
        <f t="shared" si="14"/>
        <v/>
      </c>
      <c r="F199" s="304" t="str">
        <f t="shared" si="15"/>
        <v>否</v>
      </c>
      <c r="G199" s="288" t="str">
        <f t="shared" si="16"/>
        <v>项</v>
      </c>
    </row>
    <row r="200" s="281" customFormat="1" ht="15" hidden="1" customHeight="1" spans="1:7">
      <c r="A200" s="306" t="s">
        <v>2884</v>
      </c>
      <c r="B200" s="305" t="s">
        <v>2885</v>
      </c>
      <c r="C200" s="307"/>
      <c r="D200" s="307"/>
      <c r="E200" s="308" t="str">
        <f t="shared" si="14"/>
        <v/>
      </c>
      <c r="F200" s="304" t="str">
        <f t="shared" si="15"/>
        <v>否</v>
      </c>
      <c r="G200" s="288" t="str">
        <f t="shared" si="16"/>
        <v>项</v>
      </c>
    </row>
    <row r="201" s="281" customFormat="1" ht="21" customHeight="1" spans="1:7">
      <c r="A201" s="306" t="s">
        <v>2886</v>
      </c>
      <c r="B201" s="305" t="s">
        <v>2887</v>
      </c>
      <c r="C201" s="307"/>
      <c r="D201" s="307"/>
      <c r="E201" s="303" t="str">
        <f>IF(C201&lt;&gt;0,D201/C201-1,"")</f>
        <v/>
      </c>
      <c r="F201" s="304" t="str">
        <f t="shared" si="15"/>
        <v>否</v>
      </c>
      <c r="G201" s="288" t="str">
        <f t="shared" si="16"/>
        <v>项</v>
      </c>
    </row>
    <row r="202" s="281" customFormat="1" ht="29" hidden="1" customHeight="1" spans="1:7">
      <c r="A202" s="306" t="s">
        <v>2888</v>
      </c>
      <c r="B202" s="305" t="s">
        <v>2889</v>
      </c>
      <c r="C202" s="307"/>
      <c r="D202" s="307"/>
      <c r="E202" s="308" t="str">
        <f t="shared" si="14"/>
        <v/>
      </c>
      <c r="F202" s="304" t="str">
        <f t="shared" si="15"/>
        <v>否</v>
      </c>
      <c r="G202" s="288" t="str">
        <f t="shared" si="16"/>
        <v>项</v>
      </c>
    </row>
    <row r="203" s="281" customFormat="1" ht="36" customHeight="1" spans="1:7">
      <c r="A203" s="306" t="s">
        <v>2890</v>
      </c>
      <c r="B203" s="305" t="s">
        <v>2891</v>
      </c>
      <c r="C203" s="309"/>
      <c r="D203" s="309">
        <v>95</v>
      </c>
      <c r="E203" s="303" t="str">
        <f>IF(C203&lt;&gt;0,D203/C203-1,"")</f>
        <v/>
      </c>
      <c r="F203" s="304" t="str">
        <f t="shared" si="15"/>
        <v>是</v>
      </c>
      <c r="G203" s="288" t="str">
        <f t="shared" si="16"/>
        <v>项</v>
      </c>
    </row>
    <row r="204" s="281" customFormat="1" ht="41" customHeight="1" spans="1:7">
      <c r="A204" s="300" t="s">
        <v>113</v>
      </c>
      <c r="B204" s="301" t="s">
        <v>2892</v>
      </c>
      <c r="C204" s="302">
        <f>SUBTOTAL(9,C208:C220)</f>
        <v>12561</v>
      </c>
      <c r="D204" s="302">
        <f>SUBTOTAL(9,D208:D220)</f>
        <v>14212</v>
      </c>
      <c r="E204" s="303">
        <f>IF(C204&lt;&gt;0,D204/C204-1,"")</f>
        <v>0.131</v>
      </c>
      <c r="F204" s="304" t="str">
        <f t="shared" si="15"/>
        <v>是</v>
      </c>
      <c r="G204" s="288" t="str">
        <f t="shared" si="16"/>
        <v>类</v>
      </c>
    </row>
    <row r="205" s="281" customFormat="1" ht="36" hidden="1" customHeight="1" spans="1:7">
      <c r="A205" s="306" t="s">
        <v>2893</v>
      </c>
      <c r="B205" s="305" t="s">
        <v>2894</v>
      </c>
      <c r="C205" s="307"/>
      <c r="D205" s="307"/>
      <c r="E205" s="308" t="str">
        <f t="shared" si="14"/>
        <v/>
      </c>
      <c r="F205" s="304" t="str">
        <f t="shared" si="15"/>
        <v>否</v>
      </c>
      <c r="G205" s="288" t="str">
        <f t="shared" si="16"/>
        <v>项</v>
      </c>
    </row>
    <row r="206" s="281" customFormat="1" ht="36" hidden="1" customHeight="1" spans="1:7">
      <c r="A206" s="306" t="s">
        <v>2895</v>
      </c>
      <c r="B206" s="305" t="s">
        <v>2896</v>
      </c>
      <c r="C206" s="307"/>
      <c r="D206" s="307"/>
      <c r="E206" s="308" t="str">
        <f t="shared" si="14"/>
        <v/>
      </c>
      <c r="F206" s="304" t="str">
        <f t="shared" si="15"/>
        <v>否</v>
      </c>
      <c r="G206" s="288" t="str">
        <f t="shared" si="16"/>
        <v>项</v>
      </c>
    </row>
    <row r="207" s="281" customFormat="1" ht="36" hidden="1" customHeight="1" spans="1:7">
      <c r="A207" s="306" t="s">
        <v>2897</v>
      </c>
      <c r="B207" s="305" t="s">
        <v>2898</v>
      </c>
      <c r="C207" s="307"/>
      <c r="D207" s="307"/>
      <c r="E207" s="308" t="str">
        <f t="shared" si="14"/>
        <v/>
      </c>
      <c r="F207" s="304" t="str">
        <f t="shared" si="15"/>
        <v>否</v>
      </c>
      <c r="G207" s="288" t="str">
        <f t="shared" si="16"/>
        <v>项</v>
      </c>
    </row>
    <row r="208" s="281" customFormat="1" ht="26" customHeight="1" spans="1:7">
      <c r="A208" s="306" t="s">
        <v>2899</v>
      </c>
      <c r="B208" s="305" t="s">
        <v>2900</v>
      </c>
      <c r="C208" s="307">
        <v>11065</v>
      </c>
      <c r="D208" s="307">
        <v>10559</v>
      </c>
      <c r="E208" s="303">
        <f>IF(C208&lt;&gt;0,D208/C208-1,"")</f>
        <v>-0.046</v>
      </c>
      <c r="F208" s="304" t="str">
        <f t="shared" si="15"/>
        <v>是</v>
      </c>
      <c r="G208" s="288" t="str">
        <f t="shared" si="16"/>
        <v>项</v>
      </c>
    </row>
    <row r="209" s="281" customFormat="1" ht="30" customHeight="1" spans="1:7">
      <c r="A209" s="306" t="s">
        <v>2901</v>
      </c>
      <c r="B209" s="305" t="s">
        <v>2902</v>
      </c>
      <c r="C209" s="307"/>
      <c r="D209" s="307"/>
      <c r="E209" s="303" t="str">
        <f>IF(C209&lt;&gt;0,D209/C209-1,"")</f>
        <v/>
      </c>
      <c r="F209" s="304" t="str">
        <f t="shared" si="15"/>
        <v>否</v>
      </c>
      <c r="G209" s="288" t="str">
        <f t="shared" si="16"/>
        <v>项</v>
      </c>
    </row>
    <row r="210" s="281" customFormat="1" ht="26" customHeight="1" spans="1:7">
      <c r="A210" s="306" t="s">
        <v>2903</v>
      </c>
      <c r="B210" s="305" t="s">
        <v>2904</v>
      </c>
      <c r="C210" s="307"/>
      <c r="D210" s="307"/>
      <c r="E210" s="303" t="str">
        <f>IF(C210&lt;&gt;0,D210/C210-1,"")</f>
        <v/>
      </c>
      <c r="F210" s="304" t="str">
        <f t="shared" si="15"/>
        <v>否</v>
      </c>
      <c r="G210" s="288" t="str">
        <f t="shared" si="16"/>
        <v>项</v>
      </c>
    </row>
    <row r="211" s="281" customFormat="1" ht="6" hidden="1" customHeight="1" spans="1:7">
      <c r="A211" s="306" t="s">
        <v>2905</v>
      </c>
      <c r="B211" s="305" t="s">
        <v>2906</v>
      </c>
      <c r="C211" s="307"/>
      <c r="D211" s="307"/>
      <c r="E211" s="308" t="str">
        <f t="shared" si="14"/>
        <v/>
      </c>
      <c r="F211" s="304" t="str">
        <f t="shared" si="15"/>
        <v>否</v>
      </c>
      <c r="G211" s="288" t="str">
        <f t="shared" si="16"/>
        <v>项</v>
      </c>
    </row>
    <row r="212" s="281" customFormat="1" ht="24" hidden="1" customHeight="1" spans="1:7">
      <c r="A212" s="306" t="s">
        <v>2907</v>
      </c>
      <c r="B212" s="305" t="s">
        <v>2908</v>
      </c>
      <c r="C212" s="307"/>
      <c r="D212" s="307"/>
      <c r="E212" s="308" t="str">
        <f t="shared" si="14"/>
        <v/>
      </c>
      <c r="F212" s="304" t="str">
        <f t="shared" si="15"/>
        <v>否</v>
      </c>
      <c r="G212" s="288" t="str">
        <f t="shared" si="16"/>
        <v>项</v>
      </c>
    </row>
    <row r="213" s="281" customFormat="1" ht="19" hidden="1" customHeight="1" spans="1:7">
      <c r="A213" s="306" t="s">
        <v>2909</v>
      </c>
      <c r="B213" s="305" t="s">
        <v>2910</v>
      </c>
      <c r="C213" s="307"/>
      <c r="D213" s="307"/>
      <c r="E213" s="308" t="str">
        <f t="shared" si="14"/>
        <v/>
      </c>
      <c r="F213" s="304" t="str">
        <f t="shared" si="15"/>
        <v>否</v>
      </c>
      <c r="G213" s="288" t="str">
        <f t="shared" si="16"/>
        <v>项</v>
      </c>
    </row>
    <row r="214" s="281" customFormat="1" ht="26" hidden="1" customHeight="1" spans="1:7">
      <c r="A214" s="306" t="s">
        <v>2911</v>
      </c>
      <c r="B214" s="305" t="s">
        <v>2912</v>
      </c>
      <c r="C214" s="307"/>
      <c r="D214" s="307"/>
      <c r="E214" s="308" t="str">
        <f t="shared" si="14"/>
        <v/>
      </c>
      <c r="F214" s="304" t="str">
        <f t="shared" si="15"/>
        <v>否</v>
      </c>
      <c r="G214" s="288" t="str">
        <f t="shared" si="16"/>
        <v>项</v>
      </c>
    </row>
    <row r="215" s="281" customFormat="1" ht="24" customHeight="1" spans="1:7">
      <c r="A215" s="306" t="s">
        <v>2913</v>
      </c>
      <c r="B215" s="305" t="s">
        <v>2914</v>
      </c>
      <c r="C215" s="307"/>
      <c r="D215" s="307"/>
      <c r="E215" s="303" t="str">
        <f t="shared" ref="E215:E222" si="17">IF(C215&lt;&gt;0,D215/C215-1,"")</f>
        <v/>
      </c>
      <c r="F215" s="304" t="str">
        <f t="shared" si="15"/>
        <v>否</v>
      </c>
      <c r="G215" s="288" t="str">
        <f t="shared" si="16"/>
        <v>项</v>
      </c>
    </row>
    <row r="216" s="281" customFormat="1" ht="24" customHeight="1" spans="1:7">
      <c r="A216" s="306" t="s">
        <v>2915</v>
      </c>
      <c r="B216" s="305" t="s">
        <v>2916</v>
      </c>
      <c r="C216" s="307">
        <v>1496</v>
      </c>
      <c r="D216" s="307">
        <v>1496</v>
      </c>
      <c r="E216" s="303">
        <f t="shared" si="17"/>
        <v>0</v>
      </c>
      <c r="F216" s="304" t="str">
        <f t="shared" si="15"/>
        <v>是</v>
      </c>
      <c r="G216" s="288" t="str">
        <f t="shared" si="16"/>
        <v>项</v>
      </c>
    </row>
    <row r="217" s="281" customFormat="1" ht="28" customHeight="1" spans="1:7">
      <c r="A217" s="306" t="s">
        <v>2917</v>
      </c>
      <c r="B217" s="305" t="s">
        <v>2918</v>
      </c>
      <c r="C217" s="307"/>
      <c r="D217" s="307">
        <v>596</v>
      </c>
      <c r="E217" s="303" t="str">
        <f t="shared" si="17"/>
        <v/>
      </c>
      <c r="F217" s="304" t="str">
        <f t="shared" si="15"/>
        <v>是</v>
      </c>
      <c r="G217" s="288" t="str">
        <f t="shared" si="16"/>
        <v>项</v>
      </c>
    </row>
    <row r="218" s="281" customFormat="1" ht="24" customHeight="1" spans="1:7">
      <c r="A218" s="306" t="s">
        <v>2919</v>
      </c>
      <c r="B218" s="305" t="s">
        <v>2920</v>
      </c>
      <c r="C218" s="307"/>
      <c r="D218" s="307">
        <v>490</v>
      </c>
      <c r="E218" s="303" t="str">
        <f t="shared" si="17"/>
        <v/>
      </c>
      <c r="F218" s="304" t="str">
        <f t="shared" si="15"/>
        <v>是</v>
      </c>
      <c r="G218" s="288" t="str">
        <f t="shared" si="16"/>
        <v>项</v>
      </c>
    </row>
    <row r="219" s="281" customFormat="1" ht="30" customHeight="1" spans="1:7">
      <c r="A219" s="306" t="s">
        <v>2921</v>
      </c>
      <c r="B219" s="305" t="s">
        <v>2922</v>
      </c>
      <c r="C219" s="309"/>
      <c r="D219" s="309">
        <v>1071</v>
      </c>
      <c r="E219" s="303" t="str">
        <f t="shared" si="17"/>
        <v/>
      </c>
      <c r="F219" s="304" t="str">
        <f t="shared" si="15"/>
        <v>是</v>
      </c>
      <c r="G219" s="288" t="str">
        <f t="shared" si="16"/>
        <v>项</v>
      </c>
    </row>
    <row r="220" s="281" customFormat="1" ht="36" customHeight="1" spans="1:7">
      <c r="A220" s="306" t="s">
        <v>2923</v>
      </c>
      <c r="B220" s="305" t="s">
        <v>2924</v>
      </c>
      <c r="C220" s="309"/>
      <c r="D220" s="309"/>
      <c r="E220" s="303" t="str">
        <f t="shared" si="17"/>
        <v/>
      </c>
      <c r="F220" s="304" t="str">
        <f t="shared" si="15"/>
        <v>否</v>
      </c>
      <c r="G220" s="288" t="str">
        <f t="shared" si="16"/>
        <v>项</v>
      </c>
    </row>
    <row r="221" s="281" customFormat="1" ht="36" customHeight="1" spans="1:7">
      <c r="A221" s="300" t="s">
        <v>115</v>
      </c>
      <c r="B221" s="301" t="s">
        <v>2925</v>
      </c>
      <c r="C221" s="302">
        <f>C222</f>
        <v>2</v>
      </c>
      <c r="D221" s="302">
        <f>D222</f>
        <v>145</v>
      </c>
      <c r="E221" s="303">
        <f t="shared" si="17"/>
        <v>71.5</v>
      </c>
      <c r="F221" s="304" t="str">
        <f t="shared" si="15"/>
        <v>是</v>
      </c>
      <c r="G221" s="288" t="str">
        <f t="shared" si="16"/>
        <v>类</v>
      </c>
    </row>
    <row r="222" s="281" customFormat="1" ht="50" customHeight="1" spans="1:7">
      <c r="A222" s="313">
        <v>23304</v>
      </c>
      <c r="B222" s="301" t="s">
        <v>2926</v>
      </c>
      <c r="C222" s="302">
        <f>SUBTOTAL(9,C226:C238)</f>
        <v>2</v>
      </c>
      <c r="D222" s="302">
        <f>SUBTOTAL(9,D226:D238)</f>
        <v>145</v>
      </c>
      <c r="E222" s="303">
        <f t="shared" si="17"/>
        <v>71.5</v>
      </c>
      <c r="F222" s="304" t="str">
        <f t="shared" si="15"/>
        <v>是</v>
      </c>
      <c r="G222" s="288" t="str">
        <f t="shared" si="16"/>
        <v>款</v>
      </c>
    </row>
    <row r="223" s="281" customFormat="1" ht="17" hidden="1" customHeight="1" spans="1:7">
      <c r="A223" s="306" t="s">
        <v>2927</v>
      </c>
      <c r="B223" s="305" t="s">
        <v>2928</v>
      </c>
      <c r="C223" s="307"/>
      <c r="D223" s="307"/>
      <c r="E223" s="308" t="str">
        <f t="shared" si="14"/>
        <v/>
      </c>
      <c r="F223" s="304" t="str">
        <f t="shared" si="15"/>
        <v>否</v>
      </c>
      <c r="G223" s="288" t="str">
        <f t="shared" si="16"/>
        <v>项</v>
      </c>
    </row>
    <row r="224" s="281" customFormat="1" ht="25" hidden="1" customHeight="1" spans="1:7">
      <c r="A224" s="306" t="s">
        <v>2929</v>
      </c>
      <c r="B224" s="305" t="s">
        <v>2930</v>
      </c>
      <c r="C224" s="307"/>
      <c r="D224" s="307"/>
      <c r="E224" s="308" t="str">
        <f t="shared" si="14"/>
        <v/>
      </c>
      <c r="F224" s="304" t="str">
        <f t="shared" si="15"/>
        <v>否</v>
      </c>
      <c r="G224" s="288" t="str">
        <f t="shared" si="16"/>
        <v>项</v>
      </c>
    </row>
    <row r="225" s="281" customFormat="1" ht="15" hidden="1" customHeight="1" spans="1:7">
      <c r="A225" s="306" t="s">
        <v>2931</v>
      </c>
      <c r="B225" s="305" t="s">
        <v>2932</v>
      </c>
      <c r="C225" s="307"/>
      <c r="D225" s="307"/>
      <c r="E225" s="308" t="str">
        <f t="shared" si="14"/>
        <v/>
      </c>
      <c r="F225" s="304" t="str">
        <f t="shared" si="15"/>
        <v>否</v>
      </c>
      <c r="G225" s="288" t="str">
        <f t="shared" si="16"/>
        <v>项</v>
      </c>
    </row>
    <row r="226" s="281" customFormat="1" ht="29" customHeight="1" spans="1:7">
      <c r="A226" s="306" t="s">
        <v>2933</v>
      </c>
      <c r="B226" s="305" t="s">
        <v>2934</v>
      </c>
      <c r="C226" s="307">
        <v>2</v>
      </c>
      <c r="D226" s="307">
        <v>4</v>
      </c>
      <c r="E226" s="303">
        <f>IF(C226&lt;&gt;0,D226/C226-1,"")</f>
        <v>1</v>
      </c>
      <c r="F226" s="304" t="str">
        <f t="shared" si="15"/>
        <v>是</v>
      </c>
      <c r="G226" s="288" t="str">
        <f t="shared" si="16"/>
        <v>项</v>
      </c>
    </row>
    <row r="227" s="281" customFormat="1" ht="5" hidden="1" customHeight="1" spans="1:7">
      <c r="A227" s="306" t="s">
        <v>2935</v>
      </c>
      <c r="B227" s="305" t="s">
        <v>2936</v>
      </c>
      <c r="C227" s="307"/>
      <c r="D227" s="307"/>
      <c r="E227" s="308" t="str">
        <f t="shared" si="14"/>
        <v/>
      </c>
      <c r="F227" s="304" t="str">
        <f t="shared" si="15"/>
        <v>否</v>
      </c>
      <c r="G227" s="288" t="str">
        <f t="shared" si="16"/>
        <v>项</v>
      </c>
    </row>
    <row r="228" s="281" customFormat="1" ht="6" hidden="1" customHeight="1" spans="1:7">
      <c r="A228" s="306" t="s">
        <v>2937</v>
      </c>
      <c r="B228" s="305" t="s">
        <v>2938</v>
      </c>
      <c r="C228" s="307"/>
      <c r="D228" s="307"/>
      <c r="E228" s="308" t="str">
        <f t="shared" si="14"/>
        <v/>
      </c>
      <c r="F228" s="304" t="str">
        <f t="shared" si="15"/>
        <v>否</v>
      </c>
      <c r="G228" s="288" t="str">
        <f t="shared" si="16"/>
        <v>项</v>
      </c>
    </row>
    <row r="229" s="281" customFormat="1" ht="20" hidden="1" customHeight="1" spans="1:7">
      <c r="A229" s="306" t="s">
        <v>2939</v>
      </c>
      <c r="B229" s="305" t="s">
        <v>2940</v>
      </c>
      <c r="C229" s="307"/>
      <c r="D229" s="307"/>
      <c r="E229" s="308" t="str">
        <f t="shared" si="14"/>
        <v/>
      </c>
      <c r="F229" s="304" t="str">
        <f t="shared" si="15"/>
        <v>否</v>
      </c>
      <c r="G229" s="288" t="str">
        <f t="shared" si="16"/>
        <v>项</v>
      </c>
    </row>
    <row r="230" s="281" customFormat="1" ht="22" hidden="1" customHeight="1" spans="1:7">
      <c r="A230" s="306" t="s">
        <v>2941</v>
      </c>
      <c r="B230" s="305" t="s">
        <v>2942</v>
      </c>
      <c r="C230" s="307"/>
      <c r="D230" s="307"/>
      <c r="E230" s="308" t="str">
        <f t="shared" si="14"/>
        <v/>
      </c>
      <c r="F230" s="304" t="str">
        <f t="shared" si="15"/>
        <v>否</v>
      </c>
      <c r="G230" s="288" t="str">
        <f t="shared" si="16"/>
        <v>项</v>
      </c>
    </row>
    <row r="231" s="281" customFormat="1" ht="24" hidden="1" customHeight="1" spans="1:7">
      <c r="A231" s="306" t="s">
        <v>2943</v>
      </c>
      <c r="B231" s="305" t="s">
        <v>2944</v>
      </c>
      <c r="C231" s="307"/>
      <c r="D231" s="307"/>
      <c r="E231" s="308" t="str">
        <f t="shared" si="14"/>
        <v/>
      </c>
      <c r="F231" s="304" t="str">
        <f t="shared" si="15"/>
        <v>否</v>
      </c>
      <c r="G231" s="288" t="str">
        <f t="shared" si="16"/>
        <v>项</v>
      </c>
    </row>
    <row r="232" s="281" customFormat="1" ht="21" hidden="1" customHeight="1" spans="1:7">
      <c r="A232" s="306" t="s">
        <v>2945</v>
      </c>
      <c r="B232" s="305" t="s">
        <v>2946</v>
      </c>
      <c r="C232" s="307"/>
      <c r="D232" s="307"/>
      <c r="E232" s="308" t="str">
        <f t="shared" si="14"/>
        <v/>
      </c>
      <c r="F232" s="304" t="str">
        <f t="shared" si="15"/>
        <v>否</v>
      </c>
      <c r="G232" s="288" t="str">
        <f t="shared" si="16"/>
        <v>项</v>
      </c>
    </row>
    <row r="233" s="281" customFormat="1" ht="10" hidden="1" customHeight="1" spans="1:7">
      <c r="A233" s="306" t="s">
        <v>2947</v>
      </c>
      <c r="B233" s="305" t="s">
        <v>2948</v>
      </c>
      <c r="C233" s="307"/>
      <c r="D233" s="307"/>
      <c r="E233" s="308" t="str">
        <f t="shared" si="14"/>
        <v/>
      </c>
      <c r="F233" s="304" t="str">
        <f t="shared" si="15"/>
        <v>否</v>
      </c>
      <c r="G233" s="288" t="str">
        <f t="shared" si="16"/>
        <v>项</v>
      </c>
    </row>
    <row r="234" s="281" customFormat="1" ht="23" hidden="1" customHeight="1" spans="1:7">
      <c r="A234" s="306" t="s">
        <v>2949</v>
      </c>
      <c r="B234" s="305" t="s">
        <v>2950</v>
      </c>
      <c r="C234" s="307"/>
      <c r="D234" s="307"/>
      <c r="E234" s="308" t="str">
        <f t="shared" si="14"/>
        <v/>
      </c>
      <c r="F234" s="304" t="str">
        <f t="shared" si="15"/>
        <v>否</v>
      </c>
      <c r="G234" s="288" t="str">
        <f t="shared" si="16"/>
        <v>项</v>
      </c>
    </row>
    <row r="235" s="281" customFormat="1" ht="36" customHeight="1" spans="1:7">
      <c r="A235" s="306" t="s">
        <v>2951</v>
      </c>
      <c r="B235" s="305" t="s">
        <v>2952</v>
      </c>
      <c r="C235" s="307"/>
      <c r="D235" s="307">
        <v>20</v>
      </c>
      <c r="E235" s="303" t="str">
        <f>IF(C235&lt;&gt;0,D235/C235-1,"")</f>
        <v/>
      </c>
      <c r="F235" s="304" t="str">
        <f t="shared" si="15"/>
        <v>是</v>
      </c>
      <c r="G235" s="288" t="str">
        <f t="shared" si="16"/>
        <v>项</v>
      </c>
    </row>
    <row r="236" s="281" customFormat="1" ht="30" customHeight="1" spans="1:7">
      <c r="A236" s="306" t="s">
        <v>2953</v>
      </c>
      <c r="B236" s="305" t="s">
        <v>2954</v>
      </c>
      <c r="C236" s="307"/>
      <c r="D236" s="307">
        <v>20</v>
      </c>
      <c r="E236" s="303" t="str">
        <f>IF(C236&lt;&gt;0,D236/C236-1,"")</f>
        <v/>
      </c>
      <c r="F236" s="304" t="str">
        <f t="shared" si="15"/>
        <v>是</v>
      </c>
      <c r="G236" s="288" t="str">
        <f t="shared" si="16"/>
        <v>项</v>
      </c>
    </row>
    <row r="237" s="281" customFormat="1" ht="20" customHeight="1" spans="1:7">
      <c r="A237" s="306" t="s">
        <v>2955</v>
      </c>
      <c r="B237" s="305" t="s">
        <v>2956</v>
      </c>
      <c r="C237" s="309"/>
      <c r="D237" s="309">
        <v>101</v>
      </c>
      <c r="E237" s="303" t="str">
        <f>IF(C237&lt;&gt;0,D237/C237-1,"")</f>
        <v/>
      </c>
      <c r="F237" s="304" t="str">
        <f t="shared" si="15"/>
        <v>是</v>
      </c>
      <c r="G237" s="288" t="str">
        <f t="shared" si="16"/>
        <v>项</v>
      </c>
    </row>
    <row r="238" s="281" customFormat="1" ht="36" customHeight="1" spans="1:7">
      <c r="A238" s="306" t="s">
        <v>2957</v>
      </c>
      <c r="B238" s="305" t="s">
        <v>2958</v>
      </c>
      <c r="C238" s="309"/>
      <c r="D238" s="309"/>
      <c r="E238" s="303" t="str">
        <f>IF(C238&lt;&gt;0,D238/C238-1,"")</f>
        <v/>
      </c>
      <c r="F238" s="304" t="str">
        <f t="shared" si="15"/>
        <v>否</v>
      </c>
      <c r="G238" s="288" t="str">
        <f t="shared" si="16"/>
        <v>项</v>
      </c>
    </row>
    <row r="239" s="281" customFormat="1" ht="33" customHeight="1" spans="1:7">
      <c r="A239" s="313" t="s">
        <v>2959</v>
      </c>
      <c r="B239" s="301" t="s">
        <v>2960</v>
      </c>
      <c r="C239" s="302"/>
      <c r="D239" s="302"/>
      <c r="E239" s="303" t="str">
        <f>IF(C239&lt;&gt;0,D239/C239-1,"")</f>
        <v/>
      </c>
      <c r="F239" s="304" t="str">
        <f t="shared" si="15"/>
        <v>是</v>
      </c>
      <c r="G239" s="288" t="str">
        <f t="shared" si="16"/>
        <v>类</v>
      </c>
    </row>
    <row r="240" s="281" customFormat="1" ht="36" hidden="1" customHeight="1" spans="1:7">
      <c r="A240" s="313" t="s">
        <v>2961</v>
      </c>
      <c r="B240" s="301" t="s">
        <v>2962</v>
      </c>
      <c r="C240" s="310">
        <f>SUM(C241:C252)</f>
        <v>0</v>
      </c>
      <c r="D240" s="310">
        <f>SUM(D241:D252)</f>
        <v>0</v>
      </c>
      <c r="E240" s="311" t="str">
        <f t="shared" si="14"/>
        <v/>
      </c>
      <c r="F240" s="304" t="str">
        <f t="shared" si="15"/>
        <v>否</v>
      </c>
      <c r="G240" s="288" t="str">
        <f t="shared" si="16"/>
        <v>款</v>
      </c>
    </row>
    <row r="241" s="281" customFormat="1" ht="36" hidden="1" customHeight="1" spans="1:7">
      <c r="A241" s="314" t="s">
        <v>2963</v>
      </c>
      <c r="B241" s="305" t="s">
        <v>2964</v>
      </c>
      <c r="C241" s="307"/>
      <c r="D241" s="307"/>
      <c r="E241" s="308" t="str">
        <f t="shared" si="14"/>
        <v/>
      </c>
      <c r="F241" s="304" t="str">
        <f t="shared" si="15"/>
        <v>否</v>
      </c>
      <c r="G241" s="288" t="str">
        <f t="shared" si="16"/>
        <v>项</v>
      </c>
    </row>
    <row r="242" s="281" customFormat="1" ht="36" hidden="1" customHeight="1" spans="1:7">
      <c r="A242" s="314" t="s">
        <v>2965</v>
      </c>
      <c r="B242" s="305" t="s">
        <v>2966</v>
      </c>
      <c r="C242" s="307"/>
      <c r="D242" s="307"/>
      <c r="E242" s="308" t="str">
        <f t="shared" si="14"/>
        <v/>
      </c>
      <c r="F242" s="304" t="str">
        <f t="shared" si="15"/>
        <v>否</v>
      </c>
      <c r="G242" s="288" t="str">
        <f t="shared" si="16"/>
        <v>项</v>
      </c>
    </row>
    <row r="243" s="281" customFormat="1" ht="36" hidden="1" customHeight="1" spans="1:7">
      <c r="A243" s="314" t="s">
        <v>2967</v>
      </c>
      <c r="B243" s="305" t="s">
        <v>2968</v>
      </c>
      <c r="C243" s="307"/>
      <c r="D243" s="307"/>
      <c r="E243" s="308" t="str">
        <f t="shared" si="14"/>
        <v/>
      </c>
      <c r="F243" s="304" t="str">
        <f t="shared" si="15"/>
        <v>否</v>
      </c>
      <c r="G243" s="288" t="str">
        <f t="shared" si="16"/>
        <v>项</v>
      </c>
    </row>
    <row r="244" s="281" customFormat="1" ht="36" hidden="1" customHeight="1" spans="1:7">
      <c r="A244" s="314" t="s">
        <v>2969</v>
      </c>
      <c r="B244" s="305" t="s">
        <v>2970</v>
      </c>
      <c r="C244" s="307"/>
      <c r="D244" s="307"/>
      <c r="E244" s="308" t="str">
        <f t="shared" si="14"/>
        <v/>
      </c>
      <c r="F244" s="304" t="str">
        <f t="shared" si="15"/>
        <v>否</v>
      </c>
      <c r="G244" s="288" t="str">
        <f t="shared" si="16"/>
        <v>项</v>
      </c>
    </row>
    <row r="245" s="281" customFormat="1" ht="36" hidden="1" customHeight="1" spans="1:7">
      <c r="A245" s="314" t="s">
        <v>2971</v>
      </c>
      <c r="B245" s="305" t="s">
        <v>2972</v>
      </c>
      <c r="C245" s="307"/>
      <c r="D245" s="307"/>
      <c r="E245" s="308" t="str">
        <f t="shared" si="14"/>
        <v/>
      </c>
      <c r="F245" s="304" t="str">
        <f t="shared" si="15"/>
        <v>否</v>
      </c>
      <c r="G245" s="288" t="str">
        <f t="shared" si="16"/>
        <v>项</v>
      </c>
    </row>
    <row r="246" s="281" customFormat="1" ht="36" hidden="1" customHeight="1" spans="1:7">
      <c r="A246" s="314" t="s">
        <v>2973</v>
      </c>
      <c r="B246" s="305" t="s">
        <v>2974</v>
      </c>
      <c r="C246" s="307"/>
      <c r="D246" s="307"/>
      <c r="E246" s="308" t="str">
        <f t="shared" si="14"/>
        <v/>
      </c>
      <c r="F246" s="304" t="str">
        <f t="shared" si="15"/>
        <v>否</v>
      </c>
      <c r="G246" s="288" t="str">
        <f t="shared" si="16"/>
        <v>项</v>
      </c>
    </row>
    <row r="247" s="281" customFormat="1" ht="36" hidden="1" customHeight="1" spans="1:7">
      <c r="A247" s="314" t="s">
        <v>2975</v>
      </c>
      <c r="B247" s="305" t="s">
        <v>2976</v>
      </c>
      <c r="C247" s="307"/>
      <c r="D247" s="307"/>
      <c r="E247" s="308" t="str">
        <f t="shared" si="14"/>
        <v/>
      </c>
      <c r="F247" s="304" t="str">
        <f t="shared" si="15"/>
        <v>否</v>
      </c>
      <c r="G247" s="288" t="str">
        <f t="shared" si="16"/>
        <v>项</v>
      </c>
    </row>
    <row r="248" s="281" customFormat="1" ht="36" hidden="1" customHeight="1" spans="1:7">
      <c r="A248" s="314" t="s">
        <v>2977</v>
      </c>
      <c r="B248" s="305" t="s">
        <v>2978</v>
      </c>
      <c r="C248" s="307"/>
      <c r="D248" s="307"/>
      <c r="E248" s="308" t="str">
        <f t="shared" si="14"/>
        <v/>
      </c>
      <c r="F248" s="304" t="str">
        <f t="shared" si="15"/>
        <v>否</v>
      </c>
      <c r="G248" s="288" t="str">
        <f t="shared" si="16"/>
        <v>项</v>
      </c>
    </row>
    <row r="249" s="281" customFormat="1" ht="36" hidden="1" customHeight="1" spans="1:7">
      <c r="A249" s="314" t="s">
        <v>2979</v>
      </c>
      <c r="B249" s="305" t="s">
        <v>2980</v>
      </c>
      <c r="C249" s="307"/>
      <c r="D249" s="307"/>
      <c r="E249" s="308" t="str">
        <f t="shared" si="14"/>
        <v/>
      </c>
      <c r="F249" s="304" t="str">
        <f t="shared" si="15"/>
        <v>否</v>
      </c>
      <c r="G249" s="288" t="str">
        <f t="shared" si="16"/>
        <v>项</v>
      </c>
    </row>
    <row r="250" s="281" customFormat="1" ht="36" hidden="1" customHeight="1" spans="1:7">
      <c r="A250" s="314" t="s">
        <v>2981</v>
      </c>
      <c r="B250" s="305" t="s">
        <v>2982</v>
      </c>
      <c r="C250" s="307"/>
      <c r="D250" s="307"/>
      <c r="E250" s="308" t="str">
        <f t="shared" si="14"/>
        <v/>
      </c>
      <c r="F250" s="304" t="str">
        <f t="shared" si="15"/>
        <v>否</v>
      </c>
      <c r="G250" s="288" t="str">
        <f t="shared" si="16"/>
        <v>项</v>
      </c>
    </row>
    <row r="251" s="281" customFormat="1" ht="36" hidden="1" customHeight="1" spans="1:7">
      <c r="A251" s="314" t="s">
        <v>2983</v>
      </c>
      <c r="B251" s="305" t="s">
        <v>2984</v>
      </c>
      <c r="C251" s="307"/>
      <c r="D251" s="307"/>
      <c r="E251" s="308" t="str">
        <f t="shared" si="14"/>
        <v/>
      </c>
      <c r="F251" s="304" t="str">
        <f t="shared" si="15"/>
        <v>否</v>
      </c>
      <c r="G251" s="288" t="str">
        <f t="shared" si="16"/>
        <v>项</v>
      </c>
    </row>
    <row r="252" s="281" customFormat="1" ht="36" hidden="1" customHeight="1" spans="1:7">
      <c r="A252" s="314" t="s">
        <v>2985</v>
      </c>
      <c r="B252" s="305" t="s">
        <v>2986</v>
      </c>
      <c r="C252" s="307"/>
      <c r="D252" s="307"/>
      <c r="E252" s="308" t="str">
        <f t="shared" si="14"/>
        <v/>
      </c>
      <c r="F252" s="304" t="str">
        <f t="shared" si="15"/>
        <v>否</v>
      </c>
      <c r="G252" s="288" t="str">
        <f t="shared" si="16"/>
        <v>项</v>
      </c>
    </row>
    <row r="253" s="281" customFormat="1" ht="36" hidden="1" customHeight="1" spans="1:7">
      <c r="A253" s="313" t="s">
        <v>2987</v>
      </c>
      <c r="B253" s="301" t="s">
        <v>2988</v>
      </c>
      <c r="C253" s="310">
        <f>SUM(C254:C259)</f>
        <v>0</v>
      </c>
      <c r="D253" s="310">
        <f>SUM(D254:D259)</f>
        <v>0</v>
      </c>
      <c r="E253" s="311" t="str">
        <f t="shared" si="14"/>
        <v/>
      </c>
      <c r="F253" s="304" t="str">
        <f t="shared" si="15"/>
        <v>否</v>
      </c>
      <c r="G253" s="288" t="str">
        <f t="shared" si="16"/>
        <v>款</v>
      </c>
    </row>
    <row r="254" s="281" customFormat="1" ht="36" hidden="1" customHeight="1" spans="1:7">
      <c r="A254" s="314" t="s">
        <v>2989</v>
      </c>
      <c r="B254" s="305" t="s">
        <v>2990</v>
      </c>
      <c r="C254" s="307"/>
      <c r="D254" s="307"/>
      <c r="E254" s="308" t="str">
        <f t="shared" si="14"/>
        <v/>
      </c>
      <c r="F254" s="304" t="str">
        <f t="shared" si="15"/>
        <v>否</v>
      </c>
      <c r="G254" s="288" t="str">
        <f t="shared" si="16"/>
        <v>项</v>
      </c>
    </row>
    <row r="255" s="281" customFormat="1" ht="36" hidden="1" customHeight="1" spans="1:7">
      <c r="A255" s="314" t="s">
        <v>2991</v>
      </c>
      <c r="B255" s="305" t="s">
        <v>2992</v>
      </c>
      <c r="C255" s="307"/>
      <c r="D255" s="307"/>
      <c r="E255" s="308" t="str">
        <f t="shared" si="14"/>
        <v/>
      </c>
      <c r="F255" s="304" t="str">
        <f t="shared" si="15"/>
        <v>否</v>
      </c>
      <c r="G255" s="288" t="str">
        <f t="shared" si="16"/>
        <v>项</v>
      </c>
    </row>
    <row r="256" s="281" customFormat="1" ht="36" hidden="1" customHeight="1" spans="1:7">
      <c r="A256" s="314" t="s">
        <v>2993</v>
      </c>
      <c r="B256" s="305" t="s">
        <v>2994</v>
      </c>
      <c r="C256" s="307"/>
      <c r="D256" s="307"/>
      <c r="E256" s="308" t="str">
        <f t="shared" si="14"/>
        <v/>
      </c>
      <c r="F256" s="304" t="str">
        <f t="shared" si="15"/>
        <v>否</v>
      </c>
      <c r="G256" s="288" t="str">
        <f t="shared" si="16"/>
        <v>项</v>
      </c>
    </row>
    <row r="257" s="281" customFormat="1" ht="36" hidden="1" customHeight="1" spans="1:7">
      <c r="A257" s="314" t="s">
        <v>2995</v>
      </c>
      <c r="B257" s="305" t="s">
        <v>2996</v>
      </c>
      <c r="C257" s="307"/>
      <c r="D257" s="307"/>
      <c r="E257" s="308" t="str">
        <f t="shared" si="14"/>
        <v/>
      </c>
      <c r="F257" s="304" t="str">
        <f t="shared" si="15"/>
        <v>否</v>
      </c>
      <c r="G257" s="288" t="str">
        <f t="shared" si="16"/>
        <v>项</v>
      </c>
    </row>
    <row r="258" s="281" customFormat="1" ht="36" hidden="1" customHeight="1" spans="1:7">
      <c r="A258" s="314" t="s">
        <v>2997</v>
      </c>
      <c r="B258" s="305" t="s">
        <v>2998</v>
      </c>
      <c r="C258" s="307"/>
      <c r="D258" s="307"/>
      <c r="E258" s="308" t="str">
        <f t="shared" si="14"/>
        <v/>
      </c>
      <c r="F258" s="304" t="str">
        <f t="shared" si="15"/>
        <v>否</v>
      </c>
      <c r="G258" s="288" t="str">
        <f t="shared" si="16"/>
        <v>项</v>
      </c>
    </row>
    <row r="259" s="281" customFormat="1" ht="2" hidden="1" customHeight="1" spans="1:7">
      <c r="A259" s="314" t="s">
        <v>2999</v>
      </c>
      <c r="B259" s="305" t="s">
        <v>3000</v>
      </c>
      <c r="C259" s="307"/>
      <c r="D259" s="307"/>
      <c r="E259" s="308" t="str">
        <f t="shared" si="14"/>
        <v/>
      </c>
      <c r="F259" s="304" t="str">
        <f t="shared" si="15"/>
        <v>否</v>
      </c>
      <c r="G259" s="288" t="str">
        <f t="shared" si="16"/>
        <v>项</v>
      </c>
    </row>
    <row r="260" s="281" customFormat="1" ht="36" customHeight="1" spans="1:7">
      <c r="A260" s="306"/>
      <c r="B260" s="305"/>
      <c r="C260" s="309"/>
      <c r="D260" s="309"/>
      <c r="E260" s="303" t="str">
        <f t="shared" ref="E260:E271" si="18">IF(C260&lt;&gt;0,D260/C260-1,"")</f>
        <v/>
      </c>
      <c r="F260" s="304" t="str">
        <f>IF(LEN(A260)=3,"是",IF(B260&lt;&gt;"",IF(SUM(C260:D260)&lt;&gt;0,"是","否"),"是"))</f>
        <v>是</v>
      </c>
      <c r="G260" s="288"/>
    </row>
    <row r="261" s="281" customFormat="1" ht="36" customHeight="1" spans="1:7">
      <c r="A261" s="315"/>
      <c r="B261" s="316" t="s">
        <v>3021</v>
      </c>
      <c r="C261" s="302">
        <f>C4+C20+C32+C43+C98+C122+C174+C178+C204+C221+C239</f>
        <v>217820</v>
      </c>
      <c r="D261" s="302">
        <f>D4+D20+D32+D43+D98+D122+D174+D178+D204+D221+D239</f>
        <v>237506</v>
      </c>
      <c r="E261" s="303">
        <f t="shared" si="18"/>
        <v>0.09</v>
      </c>
      <c r="F261" s="304" t="str">
        <f>IF(LEN(A261)=3,"是",IF(B261&lt;&gt;"",IF(SUM(C261:D261)&lt;&gt;0,"是","否"),"是"))</f>
        <v>是</v>
      </c>
      <c r="G261" s="288"/>
    </row>
    <row r="262" s="281" customFormat="1" ht="36" customHeight="1" spans="1:7">
      <c r="A262" s="317" t="s">
        <v>3002</v>
      </c>
      <c r="B262" s="318" t="s">
        <v>120</v>
      </c>
      <c r="C262" s="112">
        <f>C263+C266+C267</f>
        <v>101532</v>
      </c>
      <c r="D262" s="112">
        <f>D263+D266+D267</f>
        <v>68423</v>
      </c>
      <c r="E262" s="303">
        <f t="shared" si="18"/>
        <v>-0.326</v>
      </c>
      <c r="F262" s="304" t="str">
        <f t="shared" ref="F261:F271" si="19">IF(LEN(A262)=3,"是",IF(B262&lt;&gt;"",IF(SUM(C262:D262)&lt;&gt;0,"是","否"),"是"))</f>
        <v>是</v>
      </c>
      <c r="G262" s="288"/>
    </row>
    <row r="263" s="281" customFormat="1" ht="36" customHeight="1" spans="1:7">
      <c r="A263" s="317" t="s">
        <v>3003</v>
      </c>
      <c r="B263" s="319" t="s">
        <v>3004</v>
      </c>
      <c r="C263" s="97">
        <f>SUBTOTAL(9,C264:C265)</f>
        <v>41480</v>
      </c>
      <c r="D263" s="97">
        <f>SUBTOTAL(9,D264:D265)</f>
        <v>16712</v>
      </c>
      <c r="E263" s="303">
        <f t="shared" si="18"/>
        <v>-0.597</v>
      </c>
      <c r="F263" s="304" t="str">
        <f t="shared" si="19"/>
        <v>是</v>
      </c>
      <c r="G263" s="288"/>
    </row>
    <row r="264" s="281" customFormat="1" ht="32" customHeight="1" spans="1:7">
      <c r="A264" s="320" t="s">
        <v>3022</v>
      </c>
      <c r="B264" s="319" t="s">
        <v>3023</v>
      </c>
      <c r="C264" s="97"/>
      <c r="D264" s="97"/>
      <c r="E264" s="303" t="str">
        <f t="shared" si="18"/>
        <v/>
      </c>
      <c r="F264" s="304" t="str">
        <f t="shared" si="19"/>
        <v>否</v>
      </c>
      <c r="G264" s="288"/>
    </row>
    <row r="265" s="281" customFormat="1" ht="29" customHeight="1" spans="1:6">
      <c r="A265" s="321" t="s">
        <v>3005</v>
      </c>
      <c r="B265" s="322" t="s">
        <v>3006</v>
      </c>
      <c r="C265" s="97">
        <v>41480</v>
      </c>
      <c r="D265" s="97">
        <v>16712</v>
      </c>
      <c r="E265" s="303">
        <f t="shared" si="18"/>
        <v>-0.597</v>
      </c>
      <c r="F265" s="304" t="str">
        <f t="shared" si="19"/>
        <v>是</v>
      </c>
    </row>
    <row r="266" s="281" customFormat="1" ht="30" customHeight="1" spans="1:7">
      <c r="A266" s="320" t="s">
        <v>3024</v>
      </c>
      <c r="B266" s="319" t="s">
        <v>3010</v>
      </c>
      <c r="C266" s="97">
        <v>60052</v>
      </c>
      <c r="D266" s="97">
        <v>51711</v>
      </c>
      <c r="E266" s="303">
        <f t="shared" si="18"/>
        <v>-0.139</v>
      </c>
      <c r="F266" s="304" t="str">
        <f t="shared" si="19"/>
        <v>是</v>
      </c>
      <c r="G266" s="288"/>
    </row>
    <row r="267" s="281" customFormat="1" ht="28" customHeight="1" spans="1:7">
      <c r="A267" s="320" t="s">
        <v>3011</v>
      </c>
      <c r="B267" s="319" t="s">
        <v>3012</v>
      </c>
      <c r="C267" s="97"/>
      <c r="D267" s="97"/>
      <c r="E267" s="303" t="str">
        <f t="shared" si="18"/>
        <v/>
      </c>
      <c r="F267" s="304" t="str">
        <f t="shared" si="19"/>
        <v>否</v>
      </c>
      <c r="G267" s="288"/>
    </row>
    <row r="268" ht="36" customHeight="1" spans="1:7">
      <c r="A268" s="320" t="s">
        <v>3025</v>
      </c>
      <c r="B268" s="323" t="s">
        <v>3026</v>
      </c>
      <c r="C268" s="97"/>
      <c r="D268" s="97"/>
      <c r="E268" s="303" t="str">
        <f t="shared" si="18"/>
        <v/>
      </c>
      <c r="F268" s="304" t="str">
        <f t="shared" si="19"/>
        <v>否</v>
      </c>
      <c r="G268" s="288"/>
    </row>
    <row r="269" ht="36" customHeight="1" spans="1:7">
      <c r="A269" s="317" t="s">
        <v>3013</v>
      </c>
      <c r="B269" s="324" t="s">
        <v>3014</v>
      </c>
      <c r="C269" s="112">
        <v>15200</v>
      </c>
      <c r="D269" s="112">
        <v>74300</v>
      </c>
      <c r="E269" s="303">
        <f t="shared" si="18"/>
        <v>3.888</v>
      </c>
      <c r="F269" s="304" t="str">
        <f t="shared" si="19"/>
        <v>是</v>
      </c>
      <c r="G269" s="288"/>
    </row>
    <row r="270" ht="36" customHeight="1" spans="1:7">
      <c r="A270" s="317"/>
      <c r="B270" s="324" t="s">
        <v>3027</v>
      </c>
      <c r="C270" s="112"/>
      <c r="D270" s="97"/>
      <c r="E270" s="303" t="str">
        <f t="shared" si="18"/>
        <v/>
      </c>
      <c r="F270" s="304" t="str">
        <f t="shared" si="19"/>
        <v>否</v>
      </c>
      <c r="G270" s="288"/>
    </row>
    <row r="271" ht="36" customHeight="1" spans="1:7">
      <c r="A271" s="325"/>
      <c r="B271" s="326" t="s">
        <v>127</v>
      </c>
      <c r="C271" s="112">
        <f>C261+C262+C269</f>
        <v>334552</v>
      </c>
      <c r="D271" s="112">
        <f>D261+D262+D269</f>
        <v>380229</v>
      </c>
      <c r="E271" s="303">
        <f t="shared" si="18"/>
        <v>0.137</v>
      </c>
      <c r="F271" s="304" t="str">
        <f t="shared" si="19"/>
        <v>是</v>
      </c>
      <c r="G271" s="288"/>
    </row>
    <row r="272" spans="3:4">
      <c r="C272" s="327"/>
      <c r="D272" s="327"/>
    </row>
    <row r="273" spans="3:4">
      <c r="C273" s="327"/>
      <c r="D273" s="327"/>
    </row>
    <row r="274" spans="3:4">
      <c r="C274" s="327"/>
      <c r="D274" s="327"/>
    </row>
  </sheetData>
  <autoFilter ref="A3:G271">
    <filterColumn colId="5">
      <customFilters>
        <customFilter operator="equal" val="是"/>
      </customFilters>
    </filterColumn>
    <extLst/>
  </autoFilter>
  <mergeCells count="1">
    <mergeCell ref="B1:E1"/>
  </mergeCells>
  <conditionalFormatting sqref="B268">
    <cfRule type="expression" dxfId="1" priority="10" stopIfTrue="1">
      <formula>"len($A:$A)=3"</formula>
    </cfRule>
  </conditionalFormatting>
  <conditionalFormatting sqref="C268">
    <cfRule type="expression" dxfId="1" priority="4" stopIfTrue="1">
      <formula>"len($A:$A)=3"</formula>
    </cfRule>
  </conditionalFormatting>
  <conditionalFormatting sqref="D268">
    <cfRule type="expression" dxfId="1" priority="3" stopIfTrue="1">
      <formula>"len($A:$A)=3"</formula>
    </cfRule>
  </conditionalFormatting>
  <conditionalFormatting sqref="D269">
    <cfRule type="expression" dxfId="1" priority="1" stopIfTrue="1">
      <formula>"len($A:$A)=3"</formula>
    </cfRule>
  </conditionalFormatting>
  <conditionalFormatting sqref="B269:B270">
    <cfRule type="expression" dxfId="1" priority="8" stopIfTrue="1">
      <formula>"len($A:$A)=3"</formula>
    </cfRule>
  </conditionalFormatting>
  <conditionalFormatting sqref="C269:C270">
    <cfRule type="expression" dxfId="1" priority="2" stopIfTrue="1">
      <formula>"len($A:$A)=3"</formula>
    </cfRule>
  </conditionalFormatting>
  <printOptions horizontalCentered="1"/>
  <pageMargins left="0.471527777777778" right="0.393055555555556" top="0.747916666666667" bottom="0.747916666666667" header="0.313888888888889" footer="0.313888888888889"/>
  <pageSetup paperSize="9" scale="75" orientation="portrait"/>
  <headerFooter alignWithMargins="0">
    <oddFooter>&amp;C&amp;16- &amp;P -</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E16"/>
  <sheetViews>
    <sheetView showGridLines="0" showZeros="0" tabSelected="1" view="pageBreakPreview" zoomScaleNormal="100" workbookViewId="0">
      <selection activeCell="F13" sqref="F13"/>
    </sheetView>
  </sheetViews>
  <sheetFormatPr defaultColWidth="9" defaultRowHeight="13.5" outlineLevelCol="4"/>
  <cols>
    <col min="1" max="1" width="52.1333333333333" style="257" customWidth="1"/>
    <col min="2" max="4" width="20.6333333333333" customWidth="1"/>
  </cols>
  <sheetData>
    <row r="1" s="256" customFormat="1" ht="45" customHeight="1" spans="1:5">
      <c r="A1" s="258" t="s">
        <v>3028</v>
      </c>
      <c r="B1" s="258"/>
      <c r="C1" s="258"/>
      <c r="D1" s="258"/>
      <c r="E1" s="259"/>
    </row>
    <row r="2" ht="20.1" customHeight="1" spans="1:5">
      <c r="A2" s="260"/>
      <c r="B2" s="261"/>
      <c r="C2" s="262"/>
      <c r="D2" s="262" t="s">
        <v>1</v>
      </c>
      <c r="E2" s="257"/>
    </row>
    <row r="3" ht="45" customHeight="1" spans="1:5">
      <c r="A3" s="162" t="s">
        <v>2452</v>
      </c>
      <c r="B3" s="263" t="s">
        <v>129</v>
      </c>
      <c r="C3" s="263" t="s">
        <v>5</v>
      </c>
      <c r="D3" s="263" t="s">
        <v>130</v>
      </c>
      <c r="E3" s="264" t="s">
        <v>7</v>
      </c>
    </row>
    <row r="4" ht="36" customHeight="1" spans="1:5">
      <c r="A4" s="265" t="s">
        <v>2550</v>
      </c>
      <c r="B4" s="266" t="s">
        <v>2456</v>
      </c>
      <c r="C4" s="267"/>
      <c r="D4" s="268"/>
      <c r="E4" s="269" t="str">
        <f>IF(A4&lt;&gt;"",IF(SUM(B4:C4)&lt;&gt;0,"是","否"),"是")</f>
        <v>否</v>
      </c>
    </row>
    <row r="5" ht="36" customHeight="1" spans="1:5">
      <c r="A5" s="265" t="s">
        <v>2581</v>
      </c>
      <c r="B5" s="270"/>
      <c r="C5" s="271"/>
      <c r="D5" s="272"/>
      <c r="E5" s="269" t="str">
        <f t="shared" ref="E5:E15" si="0">IF(A5&lt;&gt;"",IF(SUM(B5:C5)&lt;&gt;0,"是","否"),"是")</f>
        <v>否</v>
      </c>
    </row>
    <row r="6" ht="36" customHeight="1" spans="1:5">
      <c r="A6" s="265" t="s">
        <v>2601</v>
      </c>
      <c r="B6" s="270"/>
      <c r="C6" s="271"/>
      <c r="D6" s="272"/>
      <c r="E6" s="269" t="str">
        <f t="shared" si="0"/>
        <v>否</v>
      </c>
    </row>
    <row r="7" ht="36" customHeight="1" spans="1:5">
      <c r="A7" s="273" t="s">
        <v>2613</v>
      </c>
      <c r="B7" s="270"/>
      <c r="C7" s="271"/>
      <c r="D7" s="272"/>
      <c r="E7" s="274" t="str">
        <f t="shared" si="0"/>
        <v>否</v>
      </c>
    </row>
    <row r="8" ht="36" customHeight="1" spans="1:5">
      <c r="A8" s="265" t="s">
        <v>2704</v>
      </c>
      <c r="B8" s="270"/>
      <c r="C8" s="271"/>
      <c r="D8" s="272"/>
      <c r="E8" s="269" t="str">
        <f t="shared" si="0"/>
        <v>否</v>
      </c>
    </row>
    <row r="9" ht="36" customHeight="1" spans="1:5">
      <c r="A9" s="265" t="s">
        <v>2737</v>
      </c>
      <c r="B9" s="270"/>
      <c r="C9" s="271"/>
      <c r="D9" s="272"/>
      <c r="E9" s="269" t="str">
        <f t="shared" si="0"/>
        <v>否</v>
      </c>
    </row>
    <row r="10" ht="36" customHeight="1" spans="1:5">
      <c r="A10" s="273" t="s">
        <v>2835</v>
      </c>
      <c r="B10" s="270"/>
      <c r="C10" s="271"/>
      <c r="D10" s="272"/>
      <c r="E10" s="274" t="str">
        <f t="shared" si="0"/>
        <v>否</v>
      </c>
    </row>
    <row r="11" ht="36" customHeight="1" spans="1:5">
      <c r="A11" s="265" t="s">
        <v>2842</v>
      </c>
      <c r="B11" s="270"/>
      <c r="C11" s="271"/>
      <c r="D11" s="272"/>
      <c r="E11" s="269" t="str">
        <f t="shared" si="0"/>
        <v>否</v>
      </c>
    </row>
    <row r="12" ht="36" customHeight="1" spans="1:5">
      <c r="A12" s="273" t="s">
        <v>2892</v>
      </c>
      <c r="B12" s="270"/>
      <c r="C12" s="271"/>
      <c r="D12" s="272"/>
      <c r="E12" s="274" t="str">
        <f t="shared" si="0"/>
        <v>否</v>
      </c>
    </row>
    <row r="13" ht="36" customHeight="1" spans="1:5">
      <c r="A13" s="273" t="s">
        <v>2925</v>
      </c>
      <c r="B13" s="270"/>
      <c r="C13" s="271"/>
      <c r="D13" s="272"/>
      <c r="E13" s="274" t="str">
        <f t="shared" si="0"/>
        <v>否</v>
      </c>
    </row>
    <row r="14" ht="36" customHeight="1" spans="1:5">
      <c r="A14" s="273" t="s">
        <v>2960</v>
      </c>
      <c r="B14" s="270"/>
      <c r="C14" s="271"/>
      <c r="D14" s="272"/>
      <c r="E14" s="274" t="str">
        <f t="shared" si="0"/>
        <v>否</v>
      </c>
    </row>
    <row r="15" ht="36" customHeight="1" spans="1:5">
      <c r="A15" s="275" t="s">
        <v>3029</v>
      </c>
      <c r="B15" s="276"/>
      <c r="C15" s="277"/>
      <c r="D15" s="278"/>
      <c r="E15" s="274"/>
    </row>
    <row r="16" ht="36" customHeight="1" spans="1:5">
      <c r="A16" s="279" t="s">
        <v>2476</v>
      </c>
      <c r="B16" s="279"/>
      <c r="C16" s="279"/>
      <c r="D16" s="280"/>
      <c r="E16" s="269" t="str">
        <f>IF(A15&lt;&gt;"",IF(SUM(B16:C16)&lt;&gt;0,"是","否"),"是")</f>
        <v>否</v>
      </c>
    </row>
  </sheetData>
  <mergeCells count="3">
    <mergeCell ref="A1:D1"/>
    <mergeCell ref="A16:D16"/>
    <mergeCell ref="B4:D15"/>
  </mergeCells>
  <conditionalFormatting sqref="E4:E16">
    <cfRule type="cellIs" dxfId="2" priority="2" stopIfTrue="1" operator="lessThan">
      <formula>0</formula>
    </cfRule>
  </conditionalFormatting>
  <conditionalFormatting sqref="E13:E16">
    <cfRule type="cellIs" dxfId="2" priority="1" stopIfTrue="1" operator="lessThan">
      <formula>0</formula>
    </cfRule>
  </conditionalFormatting>
  <printOptions horizontalCentered="1"/>
  <pageMargins left="0.471527777777778" right="0.393055555555556" top="0.747916666666667" bottom="0.747916666666667" header="0.313888888888889" footer="0.313888888888889"/>
  <pageSetup paperSize="9" scale="75" orientation="portrait"/>
  <headerFooter alignWithMargins="0">
    <oddFooter>&amp;C&amp;16- &amp;P -</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00B0F0"/>
  </sheetPr>
  <dimension ref="A1:E54"/>
  <sheetViews>
    <sheetView showGridLines="0" showZeros="0" view="pageBreakPreview" zoomScaleNormal="100" workbookViewId="0">
      <selection activeCell="G12" sqref="G12"/>
    </sheetView>
  </sheetViews>
  <sheetFormatPr defaultColWidth="9" defaultRowHeight="14.25" outlineLevelCol="4"/>
  <cols>
    <col min="1" max="1" width="50.775" style="218" customWidth="1"/>
    <col min="2" max="4" width="20.6333333333333" style="218" customWidth="1"/>
    <col min="5" max="5" width="4.21666666666667" style="218" customWidth="1"/>
    <col min="6" max="6" width="13.775" style="218"/>
    <col min="7" max="16384" width="9" style="218"/>
  </cols>
  <sheetData>
    <row r="1" ht="45" customHeight="1" spans="1:4">
      <c r="A1" s="240" t="s">
        <v>3030</v>
      </c>
      <c r="B1" s="240"/>
      <c r="C1" s="240"/>
      <c r="D1" s="240"/>
    </row>
    <row r="2" ht="20.1" customHeight="1" spans="1:4">
      <c r="A2" s="241"/>
      <c r="B2" s="242"/>
      <c r="C2" s="243"/>
      <c r="D2" s="244" t="s">
        <v>3031</v>
      </c>
    </row>
    <row r="3" ht="45" customHeight="1" spans="1:5">
      <c r="A3" s="191" t="s">
        <v>3032</v>
      </c>
      <c r="B3" s="89" t="s">
        <v>4</v>
      </c>
      <c r="C3" s="89" t="s">
        <v>5</v>
      </c>
      <c r="D3" s="89" t="s">
        <v>6</v>
      </c>
      <c r="E3" s="218" t="s">
        <v>7</v>
      </c>
    </row>
    <row r="4" ht="36" customHeight="1" spans="1:5">
      <c r="A4" s="157" t="s">
        <v>3033</v>
      </c>
      <c r="B4" s="245">
        <f>SUBTOTAL(9,B5:B22)</f>
        <v>18</v>
      </c>
      <c r="C4" s="245"/>
      <c r="D4" s="93">
        <f>IF(B4&lt;&gt;0,C4/B4-1,"")</f>
        <v>-1</v>
      </c>
      <c r="E4" s="246" t="str">
        <f t="shared" ref="E4:E41" si="0">IF(A4&lt;&gt;"",IF(SUM(B4:C4)&lt;&gt;0,"是","否"),"是")</f>
        <v>是</v>
      </c>
    </row>
    <row r="5" ht="36" customHeight="1" spans="1:5">
      <c r="A5" s="230" t="s">
        <v>3034</v>
      </c>
      <c r="B5" s="247"/>
      <c r="C5" s="248"/>
      <c r="D5" s="93" t="str">
        <f t="shared" ref="D5:D19" si="1">IF(B5&lt;&gt;0,C5/B5-1,"")</f>
        <v/>
      </c>
      <c r="E5" s="246" t="str">
        <f t="shared" si="0"/>
        <v>否</v>
      </c>
    </row>
    <row r="6" ht="36" customHeight="1" spans="1:5">
      <c r="A6" s="230" t="s">
        <v>3035</v>
      </c>
      <c r="B6" s="247"/>
      <c r="C6" s="247"/>
      <c r="D6" s="93" t="str">
        <f t="shared" si="1"/>
        <v/>
      </c>
      <c r="E6" s="246" t="str">
        <f t="shared" si="0"/>
        <v>否</v>
      </c>
    </row>
    <row r="7" ht="36" customHeight="1" spans="1:5">
      <c r="A7" s="230" t="s">
        <v>3036</v>
      </c>
      <c r="B7" s="249">
        <v>18</v>
      </c>
      <c r="C7" s="248"/>
      <c r="D7" s="93">
        <f t="shared" si="1"/>
        <v>-1</v>
      </c>
      <c r="E7" s="246" t="str">
        <f t="shared" si="0"/>
        <v>是</v>
      </c>
    </row>
    <row r="8" ht="36" customHeight="1" spans="1:5">
      <c r="A8" s="230" t="s">
        <v>3037</v>
      </c>
      <c r="B8" s="247"/>
      <c r="C8" s="248"/>
      <c r="D8" s="93" t="str">
        <f t="shared" si="1"/>
        <v/>
      </c>
      <c r="E8" s="246" t="str">
        <f t="shared" si="0"/>
        <v>否</v>
      </c>
    </row>
    <row r="9" ht="36" customHeight="1" spans="1:5">
      <c r="A9" s="230" t="s">
        <v>3038</v>
      </c>
      <c r="B9" s="249"/>
      <c r="C9" s="248"/>
      <c r="D9" s="93" t="str">
        <f t="shared" si="1"/>
        <v/>
      </c>
      <c r="E9" s="246" t="str">
        <f t="shared" si="0"/>
        <v>否</v>
      </c>
    </row>
    <row r="10" ht="36" customHeight="1" spans="1:5">
      <c r="A10" s="230" t="s">
        <v>3039</v>
      </c>
      <c r="B10" s="247"/>
      <c r="C10" s="248"/>
      <c r="D10" s="93" t="str">
        <f t="shared" si="1"/>
        <v/>
      </c>
      <c r="E10" s="246" t="str">
        <f t="shared" si="0"/>
        <v>否</v>
      </c>
    </row>
    <row r="11" ht="36" customHeight="1" spans="1:5">
      <c r="A11" s="230" t="s">
        <v>3040</v>
      </c>
      <c r="B11" s="247"/>
      <c r="C11" s="248"/>
      <c r="D11" s="93" t="str">
        <f t="shared" si="1"/>
        <v/>
      </c>
      <c r="E11" s="246" t="str">
        <f t="shared" si="0"/>
        <v>否</v>
      </c>
    </row>
    <row r="12" ht="36" customHeight="1" spans="1:5">
      <c r="A12" s="230" t="s">
        <v>3041</v>
      </c>
      <c r="B12" s="247"/>
      <c r="C12" s="248"/>
      <c r="D12" s="93" t="str">
        <f t="shared" si="1"/>
        <v/>
      </c>
      <c r="E12" s="246" t="str">
        <f t="shared" si="0"/>
        <v>否</v>
      </c>
    </row>
    <row r="13" ht="36" customHeight="1" spans="1:5">
      <c r="A13" s="230" t="s">
        <v>3042</v>
      </c>
      <c r="B13" s="250"/>
      <c r="C13" s="247"/>
      <c r="D13" s="93" t="str">
        <f t="shared" si="1"/>
        <v/>
      </c>
      <c r="E13" s="246" t="str">
        <f t="shared" si="0"/>
        <v>否</v>
      </c>
    </row>
    <row r="14" ht="36" customHeight="1" spans="1:5">
      <c r="A14" s="230" t="s">
        <v>3043</v>
      </c>
      <c r="B14" s="250"/>
      <c r="C14" s="248"/>
      <c r="D14" s="93" t="str">
        <f t="shared" si="1"/>
        <v/>
      </c>
      <c r="E14" s="246" t="str">
        <f t="shared" si="0"/>
        <v>否</v>
      </c>
    </row>
    <row r="15" ht="36" customHeight="1" spans="1:5">
      <c r="A15" s="230" t="s">
        <v>3044</v>
      </c>
      <c r="B15" s="250"/>
      <c r="C15" s="251"/>
      <c r="D15" s="93" t="str">
        <f t="shared" si="1"/>
        <v/>
      </c>
      <c r="E15" s="246" t="str">
        <f t="shared" si="0"/>
        <v>否</v>
      </c>
    </row>
    <row r="16" ht="36" customHeight="1" spans="1:5">
      <c r="A16" s="230" t="s">
        <v>3045</v>
      </c>
      <c r="B16" s="250"/>
      <c r="C16" s="251"/>
      <c r="D16" s="93" t="str">
        <f t="shared" si="1"/>
        <v/>
      </c>
      <c r="E16" s="246" t="str">
        <f t="shared" si="0"/>
        <v>否</v>
      </c>
    </row>
    <row r="17" ht="36" customHeight="1" spans="1:5">
      <c r="A17" s="230" t="s">
        <v>3046</v>
      </c>
      <c r="B17" s="247"/>
      <c r="C17" s="248"/>
      <c r="D17" s="93" t="str">
        <f t="shared" si="1"/>
        <v/>
      </c>
      <c r="E17" s="246" t="str">
        <f t="shared" si="0"/>
        <v>否</v>
      </c>
    </row>
    <row r="18" ht="36" customHeight="1" spans="1:5">
      <c r="A18" s="230" t="s">
        <v>3047</v>
      </c>
      <c r="B18" s="250"/>
      <c r="C18" s="251"/>
      <c r="D18" s="93" t="str">
        <f t="shared" si="1"/>
        <v/>
      </c>
      <c r="E18" s="246" t="str">
        <f t="shared" si="0"/>
        <v>否</v>
      </c>
    </row>
    <row r="19" ht="36" customHeight="1" spans="1:5">
      <c r="A19" s="230" t="s">
        <v>3048</v>
      </c>
      <c r="B19" s="250"/>
      <c r="C19" s="251"/>
      <c r="D19" s="93" t="str">
        <f t="shared" si="1"/>
        <v/>
      </c>
      <c r="E19" s="246" t="str">
        <f t="shared" si="0"/>
        <v>否</v>
      </c>
    </row>
    <row r="20" ht="36" hidden="1" customHeight="1" spans="1:5">
      <c r="A20" s="230" t="s">
        <v>3049</v>
      </c>
      <c r="B20" s="247"/>
      <c r="C20" s="251"/>
      <c r="D20" s="116" t="str">
        <f>IF(B20&gt;0,C20/B20-1,IF(B20&lt;0,-(C20/B20-1),""))</f>
        <v/>
      </c>
      <c r="E20" s="246" t="str">
        <f t="shared" si="0"/>
        <v>否</v>
      </c>
    </row>
    <row r="21" ht="36" customHeight="1" spans="1:5">
      <c r="A21" s="230" t="s">
        <v>3050</v>
      </c>
      <c r="B21" s="250"/>
      <c r="C21" s="248"/>
      <c r="D21" s="93" t="str">
        <f t="shared" ref="D21:D39" si="2">IF(B21&lt;&gt;0,C21/B21-1,"")</f>
        <v/>
      </c>
      <c r="E21" s="246" t="str">
        <f t="shared" si="0"/>
        <v>否</v>
      </c>
    </row>
    <row r="22" ht="36" customHeight="1" spans="1:5">
      <c r="A22" s="230" t="s">
        <v>3051</v>
      </c>
      <c r="B22" s="250"/>
      <c r="C22" s="248"/>
      <c r="D22" s="93" t="str">
        <f t="shared" si="2"/>
        <v/>
      </c>
      <c r="E22" s="246" t="str">
        <f t="shared" si="0"/>
        <v>否</v>
      </c>
    </row>
    <row r="23" ht="36" customHeight="1" spans="1:5">
      <c r="A23" s="157" t="s">
        <v>3052</v>
      </c>
      <c r="B23" s="245">
        <f>SUBTOTAL(9,B24:B27)</f>
        <v>643</v>
      </c>
      <c r="C23" s="245"/>
      <c r="D23" s="93">
        <f t="shared" si="2"/>
        <v>-1</v>
      </c>
      <c r="E23" s="246" t="str">
        <f t="shared" si="0"/>
        <v>是</v>
      </c>
    </row>
    <row r="24" ht="36" customHeight="1" spans="1:5">
      <c r="A24" s="177" t="s">
        <v>3053</v>
      </c>
      <c r="B24" s="250"/>
      <c r="C24" s="248"/>
      <c r="D24" s="93" t="str">
        <f t="shared" si="2"/>
        <v/>
      </c>
      <c r="E24" s="246" t="str">
        <f t="shared" si="0"/>
        <v>否</v>
      </c>
    </row>
    <row r="25" ht="36" customHeight="1" spans="1:5">
      <c r="A25" s="177" t="s">
        <v>3054</v>
      </c>
      <c r="B25" s="250">
        <v>639</v>
      </c>
      <c r="C25" s="248"/>
      <c r="D25" s="93">
        <f t="shared" si="2"/>
        <v>-1</v>
      </c>
      <c r="E25" s="246" t="str">
        <f t="shared" si="0"/>
        <v>是</v>
      </c>
    </row>
    <row r="26" ht="36" customHeight="1" spans="1:5">
      <c r="A26" s="177" t="s">
        <v>3055</v>
      </c>
      <c r="B26" s="250">
        <v>4</v>
      </c>
      <c r="C26" s="248"/>
      <c r="D26" s="93">
        <f t="shared" si="2"/>
        <v>-1</v>
      </c>
      <c r="E26" s="246" t="str">
        <f t="shared" si="0"/>
        <v>是</v>
      </c>
    </row>
    <row r="27" ht="36" customHeight="1" spans="1:5">
      <c r="A27" s="177" t="s">
        <v>3056</v>
      </c>
      <c r="B27" s="250"/>
      <c r="C27" s="248"/>
      <c r="D27" s="93" t="str">
        <f t="shared" si="2"/>
        <v/>
      </c>
      <c r="E27" s="246" t="str">
        <f t="shared" si="0"/>
        <v>否</v>
      </c>
    </row>
    <row r="28" ht="36" customHeight="1" spans="1:5">
      <c r="A28" s="157" t="s">
        <v>3057</v>
      </c>
      <c r="B28" s="245"/>
      <c r="C28" s="245"/>
      <c r="D28" s="93" t="str">
        <f t="shared" si="2"/>
        <v/>
      </c>
      <c r="E28" s="246" t="str">
        <f t="shared" si="0"/>
        <v>否</v>
      </c>
    </row>
    <row r="29" ht="36" customHeight="1" spans="1:5">
      <c r="A29" s="177" t="s">
        <v>3058</v>
      </c>
      <c r="B29" s="250"/>
      <c r="C29" s="248"/>
      <c r="D29" s="93" t="str">
        <f t="shared" si="2"/>
        <v/>
      </c>
      <c r="E29" s="246" t="str">
        <f t="shared" si="0"/>
        <v>否</v>
      </c>
    </row>
    <row r="30" ht="36" customHeight="1" spans="1:5">
      <c r="A30" s="177" t="s">
        <v>3059</v>
      </c>
      <c r="B30" s="247"/>
      <c r="C30" s="248"/>
      <c r="D30" s="93" t="str">
        <f t="shared" si="2"/>
        <v/>
      </c>
      <c r="E30" s="246" t="str">
        <f t="shared" si="0"/>
        <v>否</v>
      </c>
    </row>
    <row r="31" ht="36" customHeight="1" spans="1:5">
      <c r="A31" s="177" t="s">
        <v>3060</v>
      </c>
      <c r="B31" s="250"/>
      <c r="C31" s="248"/>
      <c r="D31" s="93" t="str">
        <f t="shared" si="2"/>
        <v/>
      </c>
      <c r="E31" s="246" t="str">
        <f t="shared" si="0"/>
        <v>否</v>
      </c>
    </row>
    <row r="32" ht="36" customHeight="1" spans="1:5">
      <c r="A32" s="157" t="s">
        <v>3061</v>
      </c>
      <c r="B32" s="245"/>
      <c r="C32" s="245"/>
      <c r="D32" s="93" t="str">
        <f t="shared" si="2"/>
        <v/>
      </c>
      <c r="E32" s="246" t="str">
        <f t="shared" si="0"/>
        <v>否</v>
      </c>
    </row>
    <row r="33" ht="36" customHeight="1" spans="1:5">
      <c r="A33" s="177" t="s">
        <v>3062</v>
      </c>
      <c r="B33" s="247"/>
      <c r="C33" s="252"/>
      <c r="D33" s="93" t="str">
        <f t="shared" si="2"/>
        <v/>
      </c>
      <c r="E33" s="246" t="str">
        <f t="shared" si="0"/>
        <v>否</v>
      </c>
    </row>
    <row r="34" ht="36" customHeight="1" spans="1:5">
      <c r="A34" s="177" t="s">
        <v>3063</v>
      </c>
      <c r="B34" s="250"/>
      <c r="C34" s="252"/>
      <c r="D34" s="93" t="str">
        <f t="shared" si="2"/>
        <v/>
      </c>
      <c r="E34" s="246" t="str">
        <f t="shared" si="0"/>
        <v>否</v>
      </c>
    </row>
    <row r="35" ht="36" customHeight="1" spans="1:5">
      <c r="A35" s="177" t="s">
        <v>3064</v>
      </c>
      <c r="B35" s="250"/>
      <c r="C35" s="251"/>
      <c r="D35" s="93" t="str">
        <f t="shared" si="2"/>
        <v/>
      </c>
      <c r="E35" s="246" t="str">
        <f t="shared" si="0"/>
        <v>否</v>
      </c>
    </row>
    <row r="36" ht="36" customHeight="1" spans="1:5">
      <c r="A36" s="157" t="s">
        <v>3065</v>
      </c>
      <c r="B36" s="253"/>
      <c r="C36" s="254">
        <v>656</v>
      </c>
      <c r="D36" s="93" t="str">
        <f t="shared" si="2"/>
        <v/>
      </c>
      <c r="E36" s="246" t="str">
        <f t="shared" si="0"/>
        <v>是</v>
      </c>
    </row>
    <row r="37" ht="36" customHeight="1" spans="1:5">
      <c r="A37" s="209" t="s">
        <v>3066</v>
      </c>
      <c r="B37" s="245">
        <f>B4+B23+B28+B32+B36</f>
        <v>661</v>
      </c>
      <c r="C37" s="245">
        <f>C4+C23+C28+C32+C36</f>
        <v>656</v>
      </c>
      <c r="D37" s="93">
        <f t="shared" si="2"/>
        <v>-0.008</v>
      </c>
      <c r="E37" s="246" t="str">
        <f t="shared" si="0"/>
        <v>是</v>
      </c>
    </row>
    <row r="38" ht="36" customHeight="1" spans="1:5">
      <c r="A38" s="255" t="s">
        <v>60</v>
      </c>
      <c r="B38" s="247">
        <v>16</v>
      </c>
      <c r="C38" s="252">
        <v>11</v>
      </c>
      <c r="D38" s="93">
        <f t="shared" si="2"/>
        <v>-0.313</v>
      </c>
      <c r="E38" s="246" t="str">
        <f t="shared" si="0"/>
        <v>是</v>
      </c>
    </row>
    <row r="39" ht="36" customHeight="1" spans="1:5">
      <c r="A39" s="212" t="s">
        <v>3067</v>
      </c>
      <c r="B39" s="245">
        <v>94</v>
      </c>
      <c r="C39" s="254">
        <v>21</v>
      </c>
      <c r="D39" s="93">
        <f t="shared" si="2"/>
        <v>-0.777</v>
      </c>
      <c r="E39" s="246" t="str">
        <f t="shared" si="0"/>
        <v>是</v>
      </c>
    </row>
    <row r="40" ht="36" hidden="1" customHeight="1" spans="1:5">
      <c r="A40" s="255" t="s">
        <v>3068</v>
      </c>
      <c r="B40" s="247"/>
      <c r="C40" s="252"/>
      <c r="D40" s="93"/>
      <c r="E40" s="246" t="str">
        <f t="shared" si="0"/>
        <v>否</v>
      </c>
    </row>
    <row r="41" ht="36" customHeight="1" spans="1:5">
      <c r="A41" s="209" t="s">
        <v>67</v>
      </c>
      <c r="B41" s="245">
        <f>B37+B38+B39</f>
        <v>771</v>
      </c>
      <c r="C41" s="245">
        <f>C37+C38+C39</f>
        <v>688</v>
      </c>
      <c r="D41" s="93">
        <f>IF(B41&lt;&gt;0,C41/B41-1,"")</f>
        <v>-0.108</v>
      </c>
      <c r="E41" s="246" t="str">
        <f t="shared" si="0"/>
        <v>是</v>
      </c>
    </row>
    <row r="42" spans="2:2">
      <c r="B42" s="239"/>
    </row>
    <row r="43" spans="2:3">
      <c r="B43" s="239"/>
      <c r="C43" s="239"/>
    </row>
    <row r="44" spans="2:2">
      <c r="B44" s="239"/>
    </row>
    <row r="45" spans="2:3">
      <c r="B45" s="239"/>
      <c r="C45" s="239"/>
    </row>
    <row r="46" spans="2:2">
      <c r="B46" s="239"/>
    </row>
    <row r="47" spans="2:2">
      <c r="B47" s="239"/>
    </row>
    <row r="48" spans="2:3">
      <c r="B48" s="239"/>
      <c r="C48" s="239"/>
    </row>
    <row r="49" spans="2:2">
      <c r="B49" s="239"/>
    </row>
    <row r="50" spans="2:2">
      <c r="B50" s="239"/>
    </row>
    <row r="51" spans="2:2">
      <c r="B51" s="239"/>
    </row>
    <row r="52" spans="2:2">
      <c r="B52" s="239"/>
    </row>
    <row r="53" spans="2:3">
      <c r="B53" s="239"/>
      <c r="C53" s="239"/>
    </row>
    <row r="54" spans="2:2">
      <c r="B54" s="239"/>
    </row>
  </sheetData>
  <autoFilter ref="A3:E41">
    <filterColumn colId="4">
      <customFilters>
        <customFilter operator="equal" val="是"/>
      </customFilters>
    </filterColumn>
    <extLst/>
  </autoFilter>
  <mergeCells count="1">
    <mergeCell ref="A1:D1"/>
  </mergeCells>
  <conditionalFormatting sqref="E3:F4 F5:F39 E5:E41">
    <cfRule type="cellIs" dxfId="3" priority="2" stopIfTrue="1" operator="lessThanOrEqual">
      <formula>-1</formula>
    </cfRule>
  </conditionalFormatting>
  <conditionalFormatting sqref="E4:F4 F5:F7 E5:E41">
    <cfRule type="cellIs" dxfId="3" priority="1" stopIfTrue="1" operator="lessThanOrEqual">
      <formula>-1</formula>
    </cfRule>
  </conditionalFormatting>
  <printOptions horizontalCentered="1"/>
  <pageMargins left="0.471527777777778" right="0.393055555555556" top="0.747916666666667" bottom="0.747916666666667" header="0.313888888888889" footer="0.313888888888889"/>
  <pageSetup paperSize="9" scale="75" orientation="portrait"/>
  <headerFooter alignWithMargins="0">
    <oddFooter>&amp;C&amp;16- &amp;P -</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00B0F0"/>
  </sheetPr>
  <dimension ref="A1:E41"/>
  <sheetViews>
    <sheetView showGridLines="0" showZeros="0" view="pageBreakPreview" zoomScaleNormal="100" workbookViewId="0">
      <selection activeCell="I7" sqref="I7"/>
    </sheetView>
  </sheetViews>
  <sheetFormatPr defaultColWidth="9" defaultRowHeight="14.25" outlineLevelCol="4"/>
  <cols>
    <col min="1" max="1" width="50.775" style="186" customWidth="1"/>
    <col min="2" max="2" width="20.6333333333333" style="186" customWidth="1"/>
    <col min="3" max="3" width="20.6333333333333" style="218" customWidth="1"/>
    <col min="4" max="4" width="20.6333333333333" style="186" customWidth="1"/>
    <col min="5" max="5" width="4.775" style="186" customWidth="1"/>
    <col min="6" max="16384" width="9" style="186"/>
  </cols>
  <sheetData>
    <row r="1" ht="45" customHeight="1" spans="1:5">
      <c r="A1" s="219" t="s">
        <v>3069</v>
      </c>
      <c r="B1" s="219"/>
      <c r="C1" s="219"/>
      <c r="D1" s="219"/>
      <c r="E1" s="220"/>
    </row>
    <row r="2" ht="20.1" customHeight="1" spans="1:5">
      <c r="A2" s="221"/>
      <c r="B2" s="221"/>
      <c r="C2" s="221"/>
      <c r="D2" s="222" t="s">
        <v>1</v>
      </c>
      <c r="E2" s="223"/>
    </row>
    <row r="3" ht="45" customHeight="1" spans="1:5">
      <c r="A3" s="224" t="s">
        <v>3</v>
      </c>
      <c r="B3" s="89" t="s">
        <v>4</v>
      </c>
      <c r="C3" s="89" t="s">
        <v>5</v>
      </c>
      <c r="D3" s="89" t="s">
        <v>6</v>
      </c>
      <c r="E3" s="225" t="s">
        <v>7</v>
      </c>
    </row>
    <row r="4" ht="35.1" customHeight="1" spans="1:5">
      <c r="A4" s="157" t="s">
        <v>3070</v>
      </c>
      <c r="B4" s="226"/>
      <c r="C4" s="226">
        <f>SUBTOTAL(9,C5:C10)</f>
        <v>210</v>
      </c>
      <c r="D4" s="93" t="str">
        <f>IF(B4&lt;&gt;0,C4/B4-1,"")</f>
        <v/>
      </c>
      <c r="E4" s="227" t="str">
        <f t="shared" ref="E4:E28" si="0">IF(A4&lt;&gt;"",IF(SUM(B4:C4)&lt;&gt;0,"是","否"),"是")</f>
        <v>是</v>
      </c>
    </row>
    <row r="5" ht="35.1" customHeight="1" spans="1:5">
      <c r="A5" s="159" t="s">
        <v>3071</v>
      </c>
      <c r="B5" s="228"/>
      <c r="C5" s="228"/>
      <c r="D5" s="93" t="str">
        <f>IF(B5&lt;&gt;0,C5/B5-1,"")</f>
        <v/>
      </c>
      <c r="E5" s="227" t="str">
        <f t="shared" si="0"/>
        <v>否</v>
      </c>
    </row>
    <row r="6" ht="35.1" customHeight="1" spans="1:5">
      <c r="A6" s="159" t="s">
        <v>3072</v>
      </c>
      <c r="B6" s="228"/>
      <c r="C6" s="228">
        <v>18</v>
      </c>
      <c r="D6" s="93" t="str">
        <f>IF(B6&lt;&gt;0,C6/B6-1,"")</f>
        <v/>
      </c>
      <c r="E6" s="227" t="str">
        <f t="shared" si="0"/>
        <v>是</v>
      </c>
    </row>
    <row r="7" ht="35.1" customHeight="1" spans="1:5">
      <c r="A7" s="159" t="s">
        <v>3073</v>
      </c>
      <c r="B7" s="228"/>
      <c r="C7" s="228">
        <v>27</v>
      </c>
      <c r="D7" s="93" t="str">
        <f>IF(B7&lt;&gt;0,C7/B7-1,"")</f>
        <v/>
      </c>
      <c r="E7" s="227" t="str">
        <f t="shared" si="0"/>
        <v>是</v>
      </c>
    </row>
    <row r="8" ht="35.1" customHeight="1" spans="1:5">
      <c r="A8" s="159" t="s">
        <v>3074</v>
      </c>
      <c r="B8" s="228"/>
      <c r="C8" s="228"/>
      <c r="D8" s="93" t="str">
        <f>IF(B8&lt;&gt;0,C8/B8-1,"")</f>
        <v/>
      </c>
      <c r="E8" s="227" t="str">
        <f t="shared" si="0"/>
        <v>否</v>
      </c>
    </row>
    <row r="9" ht="35.1" hidden="1" customHeight="1" spans="1:5">
      <c r="A9" s="159" t="s">
        <v>3075</v>
      </c>
      <c r="B9" s="228"/>
      <c r="C9" s="228"/>
      <c r="D9" s="196" t="str">
        <f>IF(B9&gt;0,C9/B9-1,IF(B9&lt;0,-(C9/B9-1),""))</f>
        <v/>
      </c>
      <c r="E9" s="227" t="str">
        <f t="shared" si="0"/>
        <v>否</v>
      </c>
    </row>
    <row r="10" ht="35.1" customHeight="1" spans="1:5">
      <c r="A10" s="159" t="s">
        <v>3076</v>
      </c>
      <c r="B10" s="228"/>
      <c r="C10" s="228">
        <v>165</v>
      </c>
      <c r="D10" s="93" t="str">
        <f>IF(B10&lt;&gt;0,C10/B10-1,"")</f>
        <v/>
      </c>
      <c r="E10" s="227" t="str">
        <f t="shared" si="0"/>
        <v>是</v>
      </c>
    </row>
    <row r="11" ht="35.1" customHeight="1" spans="1:5">
      <c r="A11" s="157" t="s">
        <v>3077</v>
      </c>
      <c r="B11" s="229">
        <f>SUBTOTAL(9,B12:B16)</f>
        <v>70</v>
      </c>
      <c r="C11" s="229"/>
      <c r="D11" s="93">
        <f>IF(B11&lt;&gt;0,C11/B11-1,"")</f>
        <v>-1</v>
      </c>
      <c r="E11" s="227" t="str">
        <f t="shared" si="0"/>
        <v>是</v>
      </c>
    </row>
    <row r="12" ht="35.1" customHeight="1" spans="1:5">
      <c r="A12" s="159" t="s">
        <v>3078</v>
      </c>
      <c r="B12" s="228"/>
      <c r="C12" s="228"/>
      <c r="D12" s="93" t="str">
        <f>IF(B12&lt;&gt;0,C12/B12-1,"")</f>
        <v/>
      </c>
      <c r="E12" s="227" t="str">
        <f t="shared" si="0"/>
        <v>否</v>
      </c>
    </row>
    <row r="13" ht="35.1" customHeight="1" spans="1:5">
      <c r="A13" s="159" t="s">
        <v>3079</v>
      </c>
      <c r="B13" s="228"/>
      <c r="C13" s="228"/>
      <c r="D13" s="93" t="str">
        <f>IF(B13&lt;&gt;0,C13/B13-1,"")</f>
        <v/>
      </c>
      <c r="E13" s="227" t="str">
        <f t="shared" si="0"/>
        <v>否</v>
      </c>
    </row>
    <row r="14" ht="35.1" hidden="1" customHeight="1" spans="1:5">
      <c r="A14" s="159" t="s">
        <v>3080</v>
      </c>
      <c r="B14" s="228"/>
      <c r="C14" s="228"/>
      <c r="D14" s="196" t="str">
        <f>IF(B14&gt;0,C14/B14-1,IF(B14&lt;0,-(C14/B14-1),""))</f>
        <v/>
      </c>
      <c r="E14" s="227" t="str">
        <f t="shared" si="0"/>
        <v>否</v>
      </c>
    </row>
    <row r="15" ht="35.1" hidden="1" customHeight="1" spans="1:5">
      <c r="A15" s="159" t="s">
        <v>3081</v>
      </c>
      <c r="B15" s="228"/>
      <c r="C15" s="228"/>
      <c r="D15" s="196" t="str">
        <f>IF(B15&gt;0,C15/B15-1,IF(B15&lt;0,-(C15/B15-1),""))</f>
        <v/>
      </c>
      <c r="E15" s="227" t="str">
        <f t="shared" si="0"/>
        <v>否</v>
      </c>
    </row>
    <row r="16" ht="35.1" customHeight="1" spans="1:5">
      <c r="A16" s="159" t="s">
        <v>3082</v>
      </c>
      <c r="B16" s="228">
        <v>70</v>
      </c>
      <c r="C16" s="228"/>
      <c r="D16" s="93">
        <f t="shared" ref="D16:D24" si="1">IF(B16&lt;&gt;0,C16/B16-1,"")</f>
        <v>-1</v>
      </c>
      <c r="E16" s="227" t="str">
        <f t="shared" si="0"/>
        <v>是</v>
      </c>
    </row>
    <row r="17" s="217" customFormat="1" ht="35.1" customHeight="1" spans="1:5">
      <c r="A17" s="157" t="s">
        <v>3083</v>
      </c>
      <c r="B17" s="229"/>
      <c r="C17" s="229"/>
      <c r="D17" s="93" t="str">
        <f t="shared" si="1"/>
        <v/>
      </c>
      <c r="E17" s="227" t="str">
        <f t="shared" si="0"/>
        <v>否</v>
      </c>
    </row>
    <row r="18" ht="35.1" customHeight="1" spans="1:5">
      <c r="A18" s="159" t="s">
        <v>3084</v>
      </c>
      <c r="B18" s="228"/>
      <c r="C18" s="228"/>
      <c r="D18" s="93" t="str">
        <f t="shared" si="1"/>
        <v/>
      </c>
      <c r="E18" s="227" t="str">
        <f t="shared" si="0"/>
        <v>否</v>
      </c>
    </row>
    <row r="19" ht="35.1" customHeight="1" spans="1:5">
      <c r="A19" s="157" t="s">
        <v>3085</v>
      </c>
      <c r="B19" s="229"/>
      <c r="C19" s="229"/>
      <c r="D19" s="93" t="str">
        <f t="shared" si="1"/>
        <v/>
      </c>
      <c r="E19" s="227" t="str">
        <f t="shared" si="0"/>
        <v>否</v>
      </c>
    </row>
    <row r="20" ht="35.1" customHeight="1" spans="1:5">
      <c r="A20" s="230" t="s">
        <v>3086</v>
      </c>
      <c r="B20" s="228"/>
      <c r="C20" s="228"/>
      <c r="D20" s="93" t="str">
        <f t="shared" si="1"/>
        <v/>
      </c>
      <c r="E20" s="227" t="str">
        <f t="shared" si="0"/>
        <v>否</v>
      </c>
    </row>
    <row r="21" ht="35.1" customHeight="1" spans="1:5">
      <c r="A21" s="157" t="s">
        <v>3087</v>
      </c>
      <c r="B21" s="229"/>
      <c r="C21" s="229"/>
      <c r="D21" s="93" t="str">
        <f t="shared" si="1"/>
        <v/>
      </c>
      <c r="E21" s="227" t="str">
        <f t="shared" si="0"/>
        <v>否</v>
      </c>
    </row>
    <row r="22" ht="35.1" customHeight="1" spans="1:5">
      <c r="A22" s="159" t="s">
        <v>3088</v>
      </c>
      <c r="B22" s="228"/>
      <c r="C22" s="228"/>
      <c r="D22" s="93" t="str">
        <f t="shared" si="1"/>
        <v/>
      </c>
      <c r="E22" s="227" t="str">
        <f t="shared" si="0"/>
        <v>否</v>
      </c>
    </row>
    <row r="23" ht="35.1" customHeight="1" spans="1:5">
      <c r="A23" s="209" t="s">
        <v>3089</v>
      </c>
      <c r="B23" s="229">
        <f>B11</f>
        <v>70</v>
      </c>
      <c r="C23" s="229">
        <f>C4</f>
        <v>210</v>
      </c>
      <c r="D23" s="93">
        <f t="shared" si="1"/>
        <v>2</v>
      </c>
      <c r="E23" s="227" t="str">
        <f t="shared" si="0"/>
        <v>是</v>
      </c>
    </row>
    <row r="24" ht="35.1" customHeight="1" spans="1:5">
      <c r="A24" s="231" t="s">
        <v>120</v>
      </c>
      <c r="B24" s="229">
        <f>B26</f>
        <v>680</v>
      </c>
      <c r="C24" s="229">
        <f>C26</f>
        <v>478</v>
      </c>
      <c r="D24" s="93">
        <f t="shared" si="1"/>
        <v>-0.297</v>
      </c>
      <c r="E24" s="227" t="str">
        <f t="shared" si="0"/>
        <v>是</v>
      </c>
    </row>
    <row r="25" ht="35.1" hidden="1" customHeight="1" spans="1:5">
      <c r="A25" s="232" t="s">
        <v>3090</v>
      </c>
      <c r="B25" s="228"/>
      <c r="C25" s="228"/>
      <c r="D25" s="233"/>
      <c r="E25" s="227" t="str">
        <f t="shared" si="0"/>
        <v>否</v>
      </c>
    </row>
    <row r="26" ht="35.1" customHeight="1" spans="1:5">
      <c r="A26" s="234" t="s">
        <v>3091</v>
      </c>
      <c r="B26" s="235">
        <v>680</v>
      </c>
      <c r="C26" s="235">
        <v>478</v>
      </c>
      <c r="D26" s="93">
        <f>IF(B26&lt;&gt;0,C26/B26-1,"")</f>
        <v>-0.297</v>
      </c>
      <c r="E26" s="227" t="str">
        <f t="shared" si="0"/>
        <v>是</v>
      </c>
    </row>
    <row r="27" ht="35.1" customHeight="1" spans="1:5">
      <c r="A27" s="236" t="s">
        <v>3092</v>
      </c>
      <c r="B27" s="237">
        <v>21</v>
      </c>
      <c r="C27" s="237"/>
      <c r="D27" s="93">
        <f>IF(B27&lt;&gt;0,C27/B27-1,"")</f>
        <v>-1</v>
      </c>
      <c r="E27" s="227" t="str">
        <f t="shared" si="0"/>
        <v>是</v>
      </c>
    </row>
    <row r="28" ht="35.1" customHeight="1" spans="1:5">
      <c r="A28" s="178" t="s">
        <v>127</v>
      </c>
      <c r="B28" s="238">
        <f>B23+B24+B27</f>
        <v>771</v>
      </c>
      <c r="C28" s="238">
        <f>C23+C24+C27</f>
        <v>688</v>
      </c>
      <c r="D28" s="93">
        <f>IF(B28&lt;&gt;0,C28/B28-1,"")</f>
        <v>-0.108</v>
      </c>
      <c r="E28" s="227" t="str">
        <f t="shared" si="0"/>
        <v>是</v>
      </c>
    </row>
    <row r="29" spans="2:2">
      <c r="B29" s="215"/>
    </row>
    <row r="30" spans="2:3">
      <c r="B30" s="215"/>
      <c r="C30" s="239"/>
    </row>
    <row r="31" spans="2:2">
      <c r="B31" s="215"/>
    </row>
    <row r="32" spans="2:3">
      <c r="B32" s="215"/>
      <c r="C32" s="239"/>
    </row>
    <row r="33" spans="2:2">
      <c r="B33" s="215"/>
    </row>
    <row r="34" spans="2:2">
      <c r="B34" s="215"/>
    </row>
    <row r="35" spans="2:3">
      <c r="B35" s="215"/>
      <c r="C35" s="239"/>
    </row>
    <row r="36" spans="2:2">
      <c r="B36" s="215"/>
    </row>
    <row r="37" spans="2:2">
      <c r="B37" s="215"/>
    </row>
    <row r="38" spans="2:2">
      <c r="B38" s="215"/>
    </row>
    <row r="39" spans="2:2">
      <c r="B39" s="215"/>
    </row>
    <row r="40" spans="2:3">
      <c r="B40" s="215"/>
      <c r="C40" s="239"/>
    </row>
    <row r="41" spans="2:2">
      <c r="B41" s="215"/>
    </row>
  </sheetData>
  <autoFilter ref="A3:E28">
    <filterColumn colId="4">
      <customFilters>
        <customFilter operator="equal" val="是"/>
      </customFilters>
    </filterColumn>
    <extLst/>
  </autoFilter>
  <mergeCells count="1">
    <mergeCell ref="A1:D1"/>
  </mergeCells>
  <conditionalFormatting sqref="E29">
    <cfRule type="cellIs" dxfId="3" priority="1" stopIfTrue="1" operator="lessThanOrEqual">
      <formula>-1</formula>
    </cfRule>
  </conditionalFormatting>
  <conditionalFormatting sqref="E3:E29 D9 D14:D15 D25">
    <cfRule type="cellIs" dxfId="3" priority="2" stopIfTrue="1" operator="lessThanOrEqual">
      <formula>-1</formula>
    </cfRule>
  </conditionalFormatting>
  <printOptions horizontalCentered="1"/>
  <pageMargins left="0.471527777777778" right="0.393055555555556" top="0.747916666666667" bottom="0.747916666666667" header="0.313888888888889" footer="0.313888888888889"/>
  <pageSetup paperSize="9" scale="74" orientation="portrait"/>
  <headerFooter alignWithMargins="0">
    <oddFooter>&amp;C&amp;16- &amp;P -</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00B0F0"/>
  </sheetPr>
  <dimension ref="A1:E48"/>
  <sheetViews>
    <sheetView showGridLines="0" showZeros="0" view="pageBreakPreview" zoomScaleNormal="100" topLeftCell="A4" workbookViewId="0">
      <selection activeCell="J16" sqref="J16"/>
    </sheetView>
  </sheetViews>
  <sheetFormatPr defaultColWidth="9" defaultRowHeight="20.25" outlineLevelCol="4"/>
  <cols>
    <col min="1" max="1" width="52.6666666666667" style="186" customWidth="1"/>
    <col min="2" max="2" width="20.6333333333333" style="186" customWidth="1"/>
    <col min="3" max="3" width="20.6333333333333" style="187" customWidth="1"/>
    <col min="4" max="4" width="20.6333333333333" style="186" customWidth="1"/>
    <col min="5" max="5" width="4.44166666666667" style="186" customWidth="1"/>
    <col min="6" max="16384" width="9" style="186"/>
  </cols>
  <sheetData>
    <row r="1" ht="45" customHeight="1" spans="1:4">
      <c r="A1" s="167" t="s">
        <v>3093</v>
      </c>
      <c r="B1" s="167"/>
      <c r="C1" s="188"/>
      <c r="D1" s="167"/>
    </row>
    <row r="2" ht="20.1" customHeight="1" spans="1:4">
      <c r="A2" s="168"/>
      <c r="B2" s="168"/>
      <c r="C2" s="189"/>
      <c r="D2" s="190" t="s">
        <v>1</v>
      </c>
    </row>
    <row r="3" ht="45" customHeight="1" spans="1:5">
      <c r="A3" s="191" t="s">
        <v>3032</v>
      </c>
      <c r="B3" s="89" t="s">
        <v>4</v>
      </c>
      <c r="C3" s="192" t="s">
        <v>5</v>
      </c>
      <c r="D3" s="89" t="s">
        <v>6</v>
      </c>
      <c r="E3" s="186" t="s">
        <v>7</v>
      </c>
    </row>
    <row r="4" ht="36" customHeight="1" spans="1:5">
      <c r="A4" s="157" t="s">
        <v>3094</v>
      </c>
      <c r="B4" s="92">
        <f>SUBTOTAL(9,B5:B20)</f>
        <v>18</v>
      </c>
      <c r="C4" s="193"/>
      <c r="D4" s="93">
        <f>IF(B4&lt;&gt;0,C4/B4-1,"")</f>
        <v>-1</v>
      </c>
      <c r="E4" s="143" t="str">
        <f t="shared" ref="E4:E35" si="0">IF(A4&lt;&gt;"",IF(SUM(B4:C4)&lt;&gt;0,"是","否"),"是")</f>
        <v>是</v>
      </c>
    </row>
    <row r="5" ht="36" customHeight="1" spans="1:5">
      <c r="A5" s="194" t="s">
        <v>3034</v>
      </c>
      <c r="B5" s="92"/>
      <c r="C5" s="195"/>
      <c r="D5" s="93" t="str">
        <f>IF(B5&lt;&gt;0,C5/B5-1,"")</f>
        <v/>
      </c>
      <c r="E5" s="143" t="str">
        <f t="shared" si="0"/>
        <v>否</v>
      </c>
    </row>
    <row r="6" ht="36" hidden="1" customHeight="1" spans="1:5">
      <c r="A6" s="177" t="s">
        <v>3035</v>
      </c>
      <c r="B6" s="174"/>
      <c r="C6" s="195"/>
      <c r="D6" s="196" t="str">
        <f>IF(B6&gt;0,C6/B6-1,IF(B6&lt;0,-(C6/B6-1),""))</f>
        <v/>
      </c>
      <c r="E6" s="143" t="str">
        <f t="shared" si="0"/>
        <v>否</v>
      </c>
    </row>
    <row r="7" ht="36" customHeight="1" spans="1:5">
      <c r="A7" s="177" t="s">
        <v>3036</v>
      </c>
      <c r="B7" s="197">
        <v>18</v>
      </c>
      <c r="C7" s="195"/>
      <c r="D7" s="93">
        <f>IF(B7&lt;&gt;0,C7/B7-1,"")</f>
        <v>-1</v>
      </c>
      <c r="E7" s="143" t="str">
        <f t="shared" si="0"/>
        <v>是</v>
      </c>
    </row>
    <row r="8" ht="36" hidden="1" customHeight="1" spans="1:5">
      <c r="A8" s="177" t="s">
        <v>3037</v>
      </c>
      <c r="B8" s="198"/>
      <c r="C8" s="195">
        <v>0</v>
      </c>
      <c r="D8" s="196" t="str">
        <f>IF(B8&gt;0,C8/B8-1,IF(B8&lt;0,-(C8/B8-1),""))</f>
        <v/>
      </c>
      <c r="E8" s="143" t="str">
        <f t="shared" si="0"/>
        <v>否</v>
      </c>
    </row>
    <row r="9" ht="36" customHeight="1" spans="1:5">
      <c r="A9" s="177" t="s">
        <v>3038</v>
      </c>
      <c r="B9" s="197"/>
      <c r="C9" s="195"/>
      <c r="D9" s="93" t="str">
        <f t="shared" ref="D9:D18" si="1">IF(B9&lt;&gt;0,C9/B9-1,"")</f>
        <v/>
      </c>
      <c r="E9" s="143" t="str">
        <f t="shared" si="0"/>
        <v>否</v>
      </c>
    </row>
    <row r="10" ht="36" customHeight="1" spans="1:5">
      <c r="A10" s="177" t="s">
        <v>3041</v>
      </c>
      <c r="B10" s="198"/>
      <c r="C10" s="195"/>
      <c r="D10" s="93" t="str">
        <f t="shared" si="1"/>
        <v/>
      </c>
      <c r="E10" s="143" t="str">
        <f t="shared" si="0"/>
        <v>否</v>
      </c>
    </row>
    <row r="11" ht="36" customHeight="1" spans="1:5">
      <c r="A11" s="177" t="s">
        <v>3042</v>
      </c>
      <c r="B11" s="198"/>
      <c r="C11" s="199"/>
      <c r="D11" s="93" t="str">
        <f t="shared" si="1"/>
        <v/>
      </c>
      <c r="E11" s="143" t="str">
        <f t="shared" si="0"/>
        <v>否</v>
      </c>
    </row>
    <row r="12" ht="36" customHeight="1" spans="1:5">
      <c r="A12" s="177" t="s">
        <v>3043</v>
      </c>
      <c r="B12" s="197"/>
      <c r="C12" s="200"/>
      <c r="D12" s="93" t="str">
        <f t="shared" si="1"/>
        <v/>
      </c>
      <c r="E12" s="143" t="str">
        <f t="shared" si="0"/>
        <v>否</v>
      </c>
    </row>
    <row r="13" ht="36" customHeight="1" spans="1:5">
      <c r="A13" s="177" t="s">
        <v>3044</v>
      </c>
      <c r="B13" s="197"/>
      <c r="C13" s="195"/>
      <c r="D13" s="93" t="str">
        <f t="shared" si="1"/>
        <v/>
      </c>
      <c r="E13" s="143" t="str">
        <f t="shared" si="0"/>
        <v>否</v>
      </c>
    </row>
    <row r="14" ht="36" customHeight="1" spans="1:5">
      <c r="A14" s="194" t="s">
        <v>3040</v>
      </c>
      <c r="B14" s="197"/>
      <c r="C14" s="195"/>
      <c r="D14" s="93" t="str">
        <f t="shared" si="1"/>
        <v/>
      </c>
      <c r="E14" s="143" t="str">
        <f t="shared" si="0"/>
        <v>否</v>
      </c>
    </row>
    <row r="15" ht="36" customHeight="1" spans="1:5">
      <c r="A15" s="194" t="s">
        <v>3095</v>
      </c>
      <c r="B15" s="197"/>
      <c r="C15" s="199"/>
      <c r="D15" s="93" t="str">
        <f t="shared" si="1"/>
        <v/>
      </c>
      <c r="E15" s="143" t="str">
        <f t="shared" si="0"/>
        <v>否</v>
      </c>
    </row>
    <row r="16" ht="36" customHeight="1" spans="1:5">
      <c r="A16" s="177" t="s">
        <v>3046</v>
      </c>
      <c r="B16" s="197"/>
      <c r="C16" s="195"/>
      <c r="D16" s="93" t="str">
        <f t="shared" si="1"/>
        <v/>
      </c>
      <c r="E16" s="143" t="str">
        <f t="shared" si="0"/>
        <v>否</v>
      </c>
    </row>
    <row r="17" ht="36" customHeight="1" spans="1:5">
      <c r="A17" s="177" t="s">
        <v>3047</v>
      </c>
      <c r="B17" s="197"/>
      <c r="C17" s="195"/>
      <c r="D17" s="93" t="str">
        <f t="shared" si="1"/>
        <v/>
      </c>
      <c r="E17" s="143" t="str">
        <f t="shared" si="0"/>
        <v>否</v>
      </c>
    </row>
    <row r="18" ht="36" customHeight="1" spans="1:5">
      <c r="A18" s="177" t="s">
        <v>3048</v>
      </c>
      <c r="B18" s="197"/>
      <c r="C18" s="195"/>
      <c r="D18" s="93" t="str">
        <f t="shared" si="1"/>
        <v/>
      </c>
      <c r="E18" s="143" t="str">
        <f t="shared" si="0"/>
        <v>否</v>
      </c>
    </row>
    <row r="19" ht="36" hidden="1" customHeight="1" spans="1:5">
      <c r="A19" s="177" t="s">
        <v>3050</v>
      </c>
      <c r="B19" s="198"/>
      <c r="C19" s="195"/>
      <c r="D19" s="196" t="str">
        <f>IF(B19&gt;0,C19/B19-1,IF(B19&lt;0,-(C19/B19-1),""))</f>
        <v/>
      </c>
      <c r="E19" s="143" t="str">
        <f t="shared" si="0"/>
        <v>否</v>
      </c>
    </row>
    <row r="20" ht="36" customHeight="1" spans="1:5">
      <c r="A20" s="177" t="s">
        <v>3051</v>
      </c>
      <c r="B20" s="197"/>
      <c r="C20" s="195"/>
      <c r="D20" s="93" t="str">
        <f t="shared" ref="D20:D33" si="2">IF(B20&lt;&gt;0,C20/B20-1,"")</f>
        <v/>
      </c>
      <c r="E20" s="143" t="str">
        <f t="shared" si="0"/>
        <v>否</v>
      </c>
    </row>
    <row r="21" ht="36" customHeight="1" spans="1:5">
      <c r="A21" s="157" t="s">
        <v>3096</v>
      </c>
      <c r="B21" s="201">
        <v>643</v>
      </c>
      <c r="C21" s="202"/>
      <c r="D21" s="93">
        <f t="shared" si="2"/>
        <v>-1</v>
      </c>
      <c r="E21" s="143" t="str">
        <f t="shared" si="0"/>
        <v>是</v>
      </c>
    </row>
    <row r="22" ht="25" customHeight="1" spans="1:5">
      <c r="A22" s="177" t="s">
        <v>3053</v>
      </c>
      <c r="B22" s="203"/>
      <c r="C22" s="204"/>
      <c r="D22" s="93" t="str">
        <f t="shared" si="2"/>
        <v/>
      </c>
      <c r="E22" s="143" t="str">
        <f t="shared" si="0"/>
        <v>否</v>
      </c>
    </row>
    <row r="23" ht="73" customHeight="1" spans="1:5">
      <c r="A23" s="177" t="s">
        <v>3054</v>
      </c>
      <c r="B23" s="203">
        <v>639</v>
      </c>
      <c r="C23" s="204"/>
      <c r="D23" s="93">
        <f t="shared" si="2"/>
        <v>-1</v>
      </c>
      <c r="E23" s="143" t="str">
        <f t="shared" si="0"/>
        <v>是</v>
      </c>
    </row>
    <row r="24" ht="20" customHeight="1" spans="1:5">
      <c r="A24" s="157" t="s">
        <v>3097</v>
      </c>
      <c r="B24" s="173"/>
      <c r="C24" s="205">
        <f>SUM(C25:C27)</f>
        <v>0</v>
      </c>
      <c r="D24" s="93" t="str">
        <f t="shared" si="2"/>
        <v/>
      </c>
      <c r="E24" s="143" t="str">
        <f t="shared" si="0"/>
        <v>否</v>
      </c>
    </row>
    <row r="25" ht="27" customHeight="1" spans="1:5">
      <c r="A25" s="177" t="s">
        <v>3098</v>
      </c>
      <c r="B25" s="174"/>
      <c r="C25" s="206"/>
      <c r="D25" s="93" t="str">
        <f t="shared" si="2"/>
        <v/>
      </c>
      <c r="E25" s="143" t="str">
        <f t="shared" si="0"/>
        <v>否</v>
      </c>
    </row>
    <row r="26" ht="18" customHeight="1" spans="1:5">
      <c r="A26" s="177" t="s">
        <v>3099</v>
      </c>
      <c r="B26" s="174"/>
      <c r="C26" s="206"/>
      <c r="D26" s="93" t="str">
        <f t="shared" si="2"/>
        <v/>
      </c>
      <c r="E26" s="143" t="str">
        <f t="shared" si="0"/>
        <v>否</v>
      </c>
    </row>
    <row r="27" ht="18" customHeight="1" spans="1:5">
      <c r="A27" s="177" t="s">
        <v>3100</v>
      </c>
      <c r="B27" s="95"/>
      <c r="C27" s="204">
        <f>SUM(C28:C29)</f>
        <v>0</v>
      </c>
      <c r="D27" s="93" t="str">
        <f t="shared" si="2"/>
        <v/>
      </c>
      <c r="E27" s="143" t="str">
        <f t="shared" si="0"/>
        <v>否</v>
      </c>
    </row>
    <row r="28" ht="36" customHeight="1" spans="1:5">
      <c r="A28" s="157" t="s">
        <v>3101</v>
      </c>
      <c r="B28" s="173"/>
      <c r="C28" s="205"/>
      <c r="D28" s="93" t="str">
        <f t="shared" si="2"/>
        <v/>
      </c>
      <c r="E28" s="143" t="str">
        <f t="shared" si="0"/>
        <v>否</v>
      </c>
    </row>
    <row r="29" ht="36" customHeight="1" spans="1:5">
      <c r="A29" s="177" t="s">
        <v>3063</v>
      </c>
      <c r="B29" s="95"/>
      <c r="C29" s="207"/>
      <c r="D29" s="93" t="str">
        <f t="shared" si="2"/>
        <v/>
      </c>
      <c r="E29" s="143" t="str">
        <f t="shared" si="0"/>
        <v>否</v>
      </c>
    </row>
    <row r="30" ht="36" customHeight="1" spans="1:5">
      <c r="A30" s="157" t="s">
        <v>3102</v>
      </c>
      <c r="B30" s="183"/>
      <c r="C30" s="208">
        <v>656</v>
      </c>
      <c r="D30" s="93" t="str">
        <f t="shared" si="2"/>
        <v/>
      </c>
      <c r="E30" s="143" t="str">
        <f t="shared" si="0"/>
        <v>是</v>
      </c>
    </row>
    <row r="31" ht="36" customHeight="1" spans="1:5">
      <c r="A31" s="209" t="s">
        <v>3103</v>
      </c>
      <c r="B31" s="92">
        <f>B4+B21</f>
        <v>661</v>
      </c>
      <c r="C31" s="210">
        <f>C30</f>
        <v>656</v>
      </c>
      <c r="D31" s="93">
        <f t="shared" si="2"/>
        <v>-0.008</v>
      </c>
      <c r="E31" s="143" t="str">
        <f t="shared" si="0"/>
        <v>是</v>
      </c>
    </row>
    <row r="32" ht="36" customHeight="1" spans="1:5">
      <c r="A32" s="211" t="s">
        <v>60</v>
      </c>
      <c r="B32" s="173">
        <v>16</v>
      </c>
      <c r="C32" s="205">
        <v>11</v>
      </c>
      <c r="D32" s="93">
        <f t="shared" si="2"/>
        <v>-0.313</v>
      </c>
      <c r="E32" s="143" t="str">
        <f t="shared" si="0"/>
        <v>是</v>
      </c>
    </row>
    <row r="33" ht="36" customHeight="1" spans="1:5">
      <c r="A33" s="212" t="s">
        <v>3067</v>
      </c>
      <c r="B33" s="213">
        <v>94</v>
      </c>
      <c r="C33" s="205">
        <v>21</v>
      </c>
      <c r="D33" s="93">
        <f t="shared" si="2"/>
        <v>-0.777</v>
      </c>
      <c r="E33" s="143" t="str">
        <f t="shared" si="0"/>
        <v>是</v>
      </c>
    </row>
    <row r="34" ht="36" hidden="1" customHeight="1" spans="1:5">
      <c r="A34" s="211" t="s">
        <v>3068</v>
      </c>
      <c r="B34" s="92"/>
      <c r="C34" s="210"/>
      <c r="D34" s="214"/>
      <c r="E34" s="143" t="str">
        <f t="shared" si="0"/>
        <v>否</v>
      </c>
    </row>
    <row r="35" ht="36" customHeight="1" spans="1:5">
      <c r="A35" s="178" t="s">
        <v>67</v>
      </c>
      <c r="B35" s="92">
        <f>SUBTOTAL(9,B31:B34)</f>
        <v>771</v>
      </c>
      <c r="C35" s="92">
        <f>SUBTOTAL(9,C31:C34)</f>
        <v>688</v>
      </c>
      <c r="D35" s="93">
        <f>IF(B35&lt;&gt;0,C35/B35-1,"")</f>
        <v>-0.108</v>
      </c>
      <c r="E35" s="143" t="str">
        <f t="shared" si="0"/>
        <v>是</v>
      </c>
    </row>
    <row r="36" spans="2:2">
      <c r="B36" s="215"/>
    </row>
    <row r="37" spans="2:2">
      <c r="B37" s="216"/>
    </row>
    <row r="38" spans="2:2">
      <c r="B38" s="215"/>
    </row>
    <row r="39" spans="2:2">
      <c r="B39" s="216"/>
    </row>
    <row r="40" spans="2:2">
      <c r="B40" s="215"/>
    </row>
    <row r="41" spans="2:2">
      <c r="B41" s="215"/>
    </row>
    <row r="42" spans="2:2">
      <c r="B42" s="216"/>
    </row>
    <row r="43" spans="2:2">
      <c r="B43" s="215"/>
    </row>
    <row r="44" spans="2:2">
      <c r="B44" s="215"/>
    </row>
    <row r="45" spans="2:2">
      <c r="B45" s="215"/>
    </row>
    <row r="46" spans="2:2">
      <c r="B46" s="215"/>
    </row>
    <row r="47" spans="2:2">
      <c r="B47" s="216"/>
    </row>
    <row r="48" spans="2:2">
      <c r="B48" s="215"/>
    </row>
  </sheetData>
  <autoFilter ref="A3:E34">
    <filterColumn colId="4">
      <customFilters>
        <customFilter operator="equal" val="是"/>
      </customFilters>
    </filterColumn>
    <extLst/>
  </autoFilter>
  <mergeCells count="1">
    <mergeCell ref="A1:D1"/>
  </mergeCells>
  <conditionalFormatting sqref="D34">
    <cfRule type="cellIs" dxfId="4" priority="1" stopIfTrue="1" operator="lessThanOrEqual">
      <formula>-1</formula>
    </cfRule>
  </conditionalFormatting>
  <conditionalFormatting sqref="E3:E35">
    <cfRule type="cellIs" dxfId="3" priority="2" stopIfTrue="1" operator="lessThanOrEqual">
      <formula>-1</formula>
    </cfRule>
  </conditionalFormatting>
  <printOptions horizontalCentered="1"/>
  <pageMargins left="0.471527777777778" right="0.393055555555556" top="0.747916666666667" bottom="0.747916666666667" header="0.313888888888889" footer="0.313888888888889"/>
  <pageSetup paperSize="9" scale="75" orientation="portrait"/>
  <headerFooter alignWithMargins="0">
    <oddFooter>&amp;C&amp;16- &amp;P -</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00B0F0"/>
  </sheetPr>
  <dimension ref="A1:E34"/>
  <sheetViews>
    <sheetView showGridLines="0" showZeros="0" view="pageBreakPreview" zoomScaleNormal="100" workbookViewId="0">
      <selection activeCell="G19" sqref="G19"/>
    </sheetView>
  </sheetViews>
  <sheetFormatPr defaultColWidth="9" defaultRowHeight="13.5" outlineLevelCol="4"/>
  <cols>
    <col min="1" max="1" width="50.775" customWidth="1"/>
    <col min="2" max="4" width="20.6333333333333" customWidth="1"/>
    <col min="5" max="5" width="5.33333333333333" customWidth="1"/>
  </cols>
  <sheetData>
    <row r="1" ht="45" customHeight="1" spans="1:4">
      <c r="A1" s="167" t="s">
        <v>3104</v>
      </c>
      <c r="B1" s="167"/>
      <c r="C1" s="167"/>
      <c r="D1" s="167"/>
    </row>
    <row r="2" ht="20.1" customHeight="1" spans="1:4">
      <c r="A2" s="168"/>
      <c r="B2" s="168"/>
      <c r="C2" s="169"/>
      <c r="D2" s="170" t="s">
        <v>1</v>
      </c>
    </row>
    <row r="3" ht="45" customHeight="1" spans="1:5">
      <c r="A3" s="171" t="s">
        <v>3105</v>
      </c>
      <c r="B3" s="89" t="s">
        <v>4</v>
      </c>
      <c r="C3" s="89" t="s">
        <v>5</v>
      </c>
      <c r="D3" s="89" t="s">
        <v>6</v>
      </c>
      <c r="E3" s="172" t="s">
        <v>7</v>
      </c>
    </row>
    <row r="4" ht="36" customHeight="1" spans="1:5">
      <c r="A4" s="157" t="s">
        <v>3070</v>
      </c>
      <c r="B4" s="173"/>
      <c r="C4" s="173">
        <v>210</v>
      </c>
      <c r="D4" s="93" t="str">
        <f t="shared" ref="D4:D9" si="0">IF(B4&lt;&gt;0,C4/B4-1,"")</f>
        <v/>
      </c>
      <c r="E4" s="143" t="str">
        <f t="shared" ref="E4:E21" si="1">IF(A4&lt;&gt;"",IF(SUM(B4:C4)&lt;&gt;0,"是","否"),"是")</f>
        <v>是</v>
      </c>
    </row>
    <row r="5" ht="36" customHeight="1" spans="1:5">
      <c r="A5" s="159" t="s">
        <v>3106</v>
      </c>
      <c r="B5" s="174"/>
      <c r="C5" s="174"/>
      <c r="D5" s="93" t="str">
        <f t="shared" si="0"/>
        <v/>
      </c>
      <c r="E5" s="143" t="str">
        <f t="shared" si="1"/>
        <v>否</v>
      </c>
    </row>
    <row r="6" ht="25" customHeight="1" spans="1:5">
      <c r="A6" s="159" t="s">
        <v>3076</v>
      </c>
      <c r="B6" s="174"/>
      <c r="C6" s="174">
        <v>165</v>
      </c>
      <c r="D6" s="93" t="str">
        <f t="shared" si="0"/>
        <v/>
      </c>
      <c r="E6" s="143" t="str">
        <f t="shared" si="1"/>
        <v>是</v>
      </c>
    </row>
    <row r="7" ht="36" customHeight="1" spans="1:5">
      <c r="A7" s="157" t="s">
        <v>3077</v>
      </c>
      <c r="B7" s="173">
        <f>SUBTOTAL(9,B8:B9)</f>
        <v>70</v>
      </c>
      <c r="C7" s="173"/>
      <c r="D7" s="93">
        <f t="shared" si="0"/>
        <v>-1</v>
      </c>
      <c r="E7" s="143" t="str">
        <f t="shared" si="1"/>
        <v>是</v>
      </c>
    </row>
    <row r="8" ht="36" customHeight="1" spans="1:5">
      <c r="A8" s="159" t="s">
        <v>3078</v>
      </c>
      <c r="B8" s="174"/>
      <c r="C8" s="174"/>
      <c r="D8" s="93" t="str">
        <f t="shared" si="0"/>
        <v/>
      </c>
      <c r="E8" s="143" t="str">
        <f t="shared" si="1"/>
        <v>否</v>
      </c>
    </row>
    <row r="9" ht="36" customHeight="1" spans="1:5">
      <c r="A9" s="159" t="s">
        <v>3082</v>
      </c>
      <c r="B9" s="174">
        <v>70</v>
      </c>
      <c r="C9" s="174"/>
      <c r="D9" s="93">
        <f t="shared" si="0"/>
        <v>-1</v>
      </c>
      <c r="E9" s="143" t="str">
        <f t="shared" si="1"/>
        <v>是</v>
      </c>
    </row>
    <row r="10" ht="36" hidden="1" customHeight="1" spans="1:5">
      <c r="A10" s="157" t="s">
        <v>3083</v>
      </c>
      <c r="B10" s="173">
        <f>B11</f>
        <v>0</v>
      </c>
      <c r="C10" s="173">
        <f>C11</f>
        <v>0</v>
      </c>
      <c r="D10" s="175" t="str">
        <f>IF(B10&gt;0,C10/B10-1,IF(B10&lt;0,-(C10/B10-1),""))</f>
        <v/>
      </c>
      <c r="E10" s="143" t="str">
        <f t="shared" si="1"/>
        <v>否</v>
      </c>
    </row>
    <row r="11" ht="36" hidden="1" customHeight="1" spans="1:5">
      <c r="A11" s="159" t="s">
        <v>3084</v>
      </c>
      <c r="B11" s="174"/>
      <c r="C11" s="174"/>
      <c r="D11" s="176" t="str">
        <f>IF(B11&gt;0,C11/B11-1,IF(B11&lt;0,-(C11/B11-1),""))</f>
        <v/>
      </c>
      <c r="E11" s="143" t="str">
        <f t="shared" si="1"/>
        <v>否</v>
      </c>
    </row>
    <row r="12" ht="36" hidden="1" customHeight="1" spans="1:5">
      <c r="A12" s="157" t="s">
        <v>3085</v>
      </c>
      <c r="B12" s="173"/>
      <c r="C12" s="173"/>
      <c r="D12" s="175" t="str">
        <f>IF(B12&gt;0,C12/B12-1,IF(B12&lt;0,-(C12/B12-1),""))</f>
        <v/>
      </c>
      <c r="E12" s="143" t="str">
        <f t="shared" si="1"/>
        <v>否</v>
      </c>
    </row>
    <row r="13" ht="36" hidden="1" customHeight="1" spans="1:5">
      <c r="A13" s="177" t="s">
        <v>3107</v>
      </c>
      <c r="B13" s="174"/>
      <c r="C13" s="174"/>
      <c r="D13" s="176" t="str">
        <f>IF(B13&gt;0,C13/B13-1,IF(B13&lt;0,-(C13/B13-1),""))</f>
        <v/>
      </c>
      <c r="E13" s="143" t="str">
        <f t="shared" si="1"/>
        <v>否</v>
      </c>
    </row>
    <row r="14" ht="36" customHeight="1" spans="1:5">
      <c r="A14" s="157" t="s">
        <v>3087</v>
      </c>
      <c r="B14" s="173"/>
      <c r="C14" s="173"/>
      <c r="D14" s="93" t="str">
        <f t="shared" ref="D14:D21" si="2">IF(B14&lt;&gt;0,C14/B14-1,"")</f>
        <v/>
      </c>
      <c r="E14" s="143" t="str">
        <f t="shared" si="1"/>
        <v>否</v>
      </c>
    </row>
    <row r="15" ht="36" customHeight="1" spans="1:5">
      <c r="A15" s="159" t="s">
        <v>3088</v>
      </c>
      <c r="B15" s="174"/>
      <c r="C15" s="174"/>
      <c r="D15" s="93" t="str">
        <f t="shared" si="2"/>
        <v/>
      </c>
      <c r="E15" s="143" t="str">
        <f t="shared" si="1"/>
        <v>否</v>
      </c>
    </row>
    <row r="16" ht="36" customHeight="1" spans="1:5">
      <c r="A16" s="178" t="s">
        <v>3108</v>
      </c>
      <c r="B16" s="173">
        <f>B7</f>
        <v>70</v>
      </c>
      <c r="C16" s="173">
        <f>C4</f>
        <v>210</v>
      </c>
      <c r="D16" s="93">
        <f t="shared" si="2"/>
        <v>2</v>
      </c>
      <c r="E16" s="143" t="str">
        <f t="shared" si="1"/>
        <v>是</v>
      </c>
    </row>
    <row r="17" ht="36" customHeight="1" spans="1:5">
      <c r="A17" s="179" t="s">
        <v>120</v>
      </c>
      <c r="B17" s="173">
        <f>SUBTOTAL(9,B18:B19)</f>
        <v>680</v>
      </c>
      <c r="C17" s="173">
        <f>SUBTOTAL(9,C18:C19)</f>
        <v>478</v>
      </c>
      <c r="D17" s="93">
        <f t="shared" si="2"/>
        <v>-0.297</v>
      </c>
      <c r="E17" s="143" t="str">
        <f t="shared" si="1"/>
        <v>是</v>
      </c>
    </row>
    <row r="18" ht="36" customHeight="1" spans="1:5">
      <c r="A18" s="180" t="s">
        <v>3090</v>
      </c>
      <c r="B18" s="181"/>
      <c r="C18" s="174"/>
      <c r="D18" s="93" t="str">
        <f t="shared" si="2"/>
        <v/>
      </c>
      <c r="E18" s="143" t="str">
        <f t="shared" si="1"/>
        <v>否</v>
      </c>
    </row>
    <row r="19" ht="36" customHeight="1" spans="1:5">
      <c r="A19" s="180" t="s">
        <v>3091</v>
      </c>
      <c r="B19" s="181">
        <v>680</v>
      </c>
      <c r="C19" s="181">
        <v>478</v>
      </c>
      <c r="D19" s="93">
        <f t="shared" si="2"/>
        <v>-0.297</v>
      </c>
      <c r="E19" s="143" t="str">
        <f t="shared" si="1"/>
        <v>是</v>
      </c>
    </row>
    <row r="20" ht="36" customHeight="1" spans="1:5">
      <c r="A20" s="182" t="s">
        <v>3092</v>
      </c>
      <c r="B20" s="183">
        <v>21</v>
      </c>
      <c r="C20" s="173"/>
      <c r="D20" s="93">
        <f t="shared" si="2"/>
        <v>-1</v>
      </c>
      <c r="E20" s="143" t="str">
        <f t="shared" si="1"/>
        <v>是</v>
      </c>
    </row>
    <row r="21" ht="36" customHeight="1" spans="1:5">
      <c r="A21" s="178" t="s">
        <v>127</v>
      </c>
      <c r="B21" s="173">
        <f>B16+B17+B20</f>
        <v>771</v>
      </c>
      <c r="C21" s="173">
        <f>C16+C17+C20</f>
        <v>688</v>
      </c>
      <c r="D21" s="93">
        <f t="shared" si="2"/>
        <v>-0.108</v>
      </c>
      <c r="E21" s="143" t="str">
        <f t="shared" si="1"/>
        <v>是</v>
      </c>
    </row>
    <row r="22" spans="2:2">
      <c r="B22" s="184"/>
    </row>
    <row r="23" spans="2:3">
      <c r="B23" s="185"/>
      <c r="C23" s="185"/>
    </row>
    <row r="24" spans="2:2">
      <c r="B24" s="184"/>
    </row>
    <row r="25" spans="2:3">
      <c r="B25" s="185"/>
      <c r="C25" s="185"/>
    </row>
    <row r="26" spans="2:2">
      <c r="B26" s="184"/>
    </row>
    <row r="27" spans="2:2">
      <c r="B27" s="184"/>
    </row>
    <row r="28" spans="2:3">
      <c r="B28" s="185"/>
      <c r="C28" s="185"/>
    </row>
    <row r="29" spans="2:2">
      <c r="B29" s="184"/>
    </row>
    <row r="30" spans="2:2">
      <c r="B30" s="184"/>
    </row>
    <row r="31" spans="2:2">
      <c r="B31" s="184"/>
    </row>
    <row r="32" spans="2:2">
      <c r="B32" s="184"/>
    </row>
    <row r="33" spans="2:3">
      <c r="B33" s="185"/>
      <c r="C33" s="185"/>
    </row>
    <row r="34" spans="2:2">
      <c r="B34" s="184"/>
    </row>
  </sheetData>
  <autoFilter ref="A3:E21">
    <filterColumn colId="4">
      <customFilters>
        <customFilter operator="equal" val="是"/>
      </customFilters>
    </filterColumn>
    <extLst/>
  </autoFilter>
  <mergeCells count="1">
    <mergeCell ref="A1:D1"/>
  </mergeCells>
  <conditionalFormatting sqref="E3:E21">
    <cfRule type="cellIs" dxfId="3" priority="2" stopIfTrue="1" operator="lessThanOrEqual">
      <formula>-1</formula>
    </cfRule>
  </conditionalFormatting>
  <conditionalFormatting sqref="E4:E21">
    <cfRule type="cellIs" dxfId="3" priority="1" stopIfTrue="1" operator="lessThanOrEqual">
      <formula>-1</formula>
    </cfRule>
  </conditionalFormatting>
  <printOptions horizontalCentered="1"/>
  <pageMargins left="0.471527777777778" right="0.393055555555556" top="0.747916666666667" bottom="0.747916666666667" header="0.313888888888889" footer="0.313888888888889"/>
  <pageSetup paperSize="9" scale="75" orientation="portrait"/>
  <headerFooter alignWithMargins="0">
    <oddFooter>&amp;C&amp;16- &amp;P -</oddFooter>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5"/>
  <sheetViews>
    <sheetView view="pageBreakPreview" zoomScaleNormal="100" workbookViewId="0">
      <selection activeCell="A1" sqref="A1:B1"/>
    </sheetView>
  </sheetViews>
  <sheetFormatPr defaultColWidth="9" defaultRowHeight="14.25" outlineLevelCol="1"/>
  <cols>
    <col min="1" max="1" width="36.25" style="148" customWidth="1"/>
    <col min="2" max="2" width="45.5" style="150" customWidth="1"/>
    <col min="3" max="3" width="12.6333333333333" style="148"/>
    <col min="4" max="16374" width="9" style="148"/>
    <col min="16375" max="16376" width="35.6333333333333" style="148"/>
    <col min="16377" max="16377" width="9" style="148"/>
    <col min="16378" max="16384" width="9" style="151"/>
  </cols>
  <sheetData>
    <row r="1" s="148" customFormat="1" ht="45" customHeight="1" spans="1:2">
      <c r="A1" s="152" t="s">
        <v>3109</v>
      </c>
      <c r="B1" s="153"/>
    </row>
    <row r="2" s="148" customFormat="1" ht="20.1" customHeight="1" spans="1:2">
      <c r="A2" s="154"/>
      <c r="B2" s="155" t="s">
        <v>1</v>
      </c>
    </row>
    <row r="3" s="149" customFormat="1" ht="45" customHeight="1" spans="1:2">
      <c r="A3" s="156" t="s">
        <v>3110</v>
      </c>
      <c r="B3" s="156" t="s">
        <v>3111</v>
      </c>
    </row>
    <row r="4" s="148" customFormat="1" ht="36" customHeight="1" spans="1:2">
      <c r="A4" s="165" t="s">
        <v>2482</v>
      </c>
      <c r="B4" s="158"/>
    </row>
    <row r="5" s="148" customFormat="1" ht="36" customHeight="1" spans="1:2">
      <c r="A5" s="165"/>
      <c r="B5" s="158"/>
    </row>
    <row r="6" s="148" customFormat="1" ht="36" customHeight="1" spans="1:2">
      <c r="A6" s="165"/>
      <c r="B6" s="158"/>
    </row>
    <row r="7" s="148" customFormat="1" ht="36" customHeight="1" spans="1:2">
      <c r="A7" s="165"/>
      <c r="B7" s="158"/>
    </row>
    <row r="8" s="148" customFormat="1" ht="36" customHeight="1" spans="1:2">
      <c r="A8" s="165"/>
      <c r="B8" s="158"/>
    </row>
    <row r="9" s="148" customFormat="1" ht="36" customHeight="1" spans="1:2">
      <c r="A9" s="165"/>
      <c r="B9" s="158"/>
    </row>
    <row r="10" s="148" customFormat="1" ht="36" customHeight="1" spans="1:2">
      <c r="A10" s="165"/>
      <c r="B10" s="158"/>
    </row>
    <row r="11" s="148" customFormat="1" ht="36" customHeight="1" spans="1:2">
      <c r="A11" s="165"/>
      <c r="B11" s="158"/>
    </row>
    <row r="12" s="148" customFormat="1" ht="36" customHeight="1" spans="1:2">
      <c r="A12" s="165"/>
      <c r="B12" s="158"/>
    </row>
    <row r="13" s="148" customFormat="1" ht="36" customHeight="1" spans="1:2">
      <c r="A13" s="165"/>
      <c r="B13" s="158"/>
    </row>
    <row r="14" s="148" customFormat="1" ht="36" customHeight="1" spans="1:2">
      <c r="A14" s="162" t="s">
        <v>3112</v>
      </c>
      <c r="B14" s="158"/>
    </row>
    <row r="15" s="148" customFormat="1" ht="56" customHeight="1" spans="1:2">
      <c r="A15" s="166" t="s">
        <v>2476</v>
      </c>
      <c r="B15" s="166"/>
    </row>
  </sheetData>
  <mergeCells count="2">
    <mergeCell ref="A1:B1"/>
    <mergeCell ref="A15:B15"/>
  </mergeCells>
  <conditionalFormatting sqref="B3:G3">
    <cfRule type="cellIs" dxfId="0" priority="2" stopIfTrue="1" operator="lessThanOrEqual">
      <formula>-1</formula>
    </cfRule>
  </conditionalFormatting>
  <conditionalFormatting sqref="C1:G2">
    <cfRule type="cellIs" dxfId="0" priority="4" stopIfTrue="1" operator="lessThanOrEqual">
      <formula>-1</formula>
    </cfRule>
    <cfRule type="cellIs" dxfId="0" priority="3" stopIfTrue="1" operator="greaterThanOrEqual">
      <formula>10</formula>
    </cfRule>
  </conditionalFormatting>
  <conditionalFormatting sqref="B4:G6">
    <cfRule type="cellIs" dxfId="0" priority="1" stopIfTrue="1" operator="lessThanOrEqual">
      <formula>-1</formula>
    </cfRule>
  </conditionalFormatting>
  <printOptions horizontalCentered="1"/>
  <pageMargins left="0.471527777777778" right="0.393055555555556" top="0.747916666666667" bottom="0.747916666666667" header="0.313888888888889" footer="0.313888888888889"/>
  <pageSetup paperSize="9" orientation="portrait"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W21"/>
  <sheetViews>
    <sheetView view="pageBreakPreview" zoomScaleNormal="100" workbookViewId="0">
      <selection activeCell="A1" sqref="A1:B1"/>
    </sheetView>
  </sheetViews>
  <sheetFormatPr defaultColWidth="9" defaultRowHeight="14.25"/>
  <cols>
    <col min="1" max="1" width="46.6333333333333" style="148" customWidth="1"/>
    <col min="2" max="2" width="38" style="150" customWidth="1"/>
    <col min="3" max="16371" width="9" style="148"/>
    <col min="16372" max="16373" width="35.6333333333333" style="148"/>
    <col min="16374" max="16374" width="9" style="148"/>
    <col min="16375" max="16384" width="9" style="151"/>
  </cols>
  <sheetData>
    <row r="1" s="148" customFormat="1" ht="45" customHeight="1" spans="1:2">
      <c r="A1" s="152" t="s">
        <v>3113</v>
      </c>
      <c r="B1" s="153"/>
    </row>
    <row r="2" s="148" customFormat="1" ht="20.1" customHeight="1" spans="1:2">
      <c r="A2" s="154"/>
      <c r="B2" s="155" t="s">
        <v>1</v>
      </c>
    </row>
    <row r="3" s="149" customFormat="1" ht="45" customHeight="1" spans="1:2">
      <c r="A3" s="156" t="s">
        <v>3114</v>
      </c>
      <c r="B3" s="156" t="s">
        <v>3111</v>
      </c>
    </row>
    <row r="4" s="148" customFormat="1" ht="36" customHeight="1" spans="1:2">
      <c r="A4" s="157" t="s">
        <v>2482</v>
      </c>
      <c r="B4" s="158"/>
    </row>
    <row r="5" s="148" customFormat="1" ht="36" customHeight="1" spans="1:2">
      <c r="A5" s="157"/>
      <c r="B5" s="158"/>
    </row>
    <row r="6" s="148" customFormat="1" ht="36" customHeight="1" spans="1:2">
      <c r="A6" s="157"/>
      <c r="B6" s="158"/>
    </row>
    <row r="7" s="148" customFormat="1" ht="36" customHeight="1" spans="1:2">
      <c r="A7" s="157"/>
      <c r="B7" s="158"/>
    </row>
    <row r="8" s="148" customFormat="1" ht="36" customHeight="1" spans="1:2">
      <c r="A8" s="157"/>
      <c r="B8" s="158"/>
    </row>
    <row r="9" s="148" customFormat="1" ht="36" customHeight="1" spans="1:2">
      <c r="A9" s="157"/>
      <c r="B9" s="158"/>
    </row>
    <row r="10" s="148" customFormat="1" ht="36" customHeight="1" spans="1:2">
      <c r="A10" s="159"/>
      <c r="B10" s="158"/>
    </row>
    <row r="11" s="148" customFormat="1" ht="36" customHeight="1" spans="1:2">
      <c r="A11" s="160"/>
      <c r="B11" s="158"/>
    </row>
    <row r="12" s="148" customFormat="1" ht="36" customHeight="1" spans="1:2">
      <c r="A12" s="161"/>
      <c r="B12" s="158"/>
    </row>
    <row r="13" s="148" customFormat="1" ht="36" customHeight="1" spans="1:2">
      <c r="A13" s="161"/>
      <c r="B13" s="158"/>
    </row>
    <row r="14" s="148" customFormat="1" ht="36" customHeight="1" spans="1:2">
      <c r="A14" s="161"/>
      <c r="B14" s="158"/>
    </row>
    <row r="15" s="148" customFormat="1" ht="36" customHeight="1" spans="1:2">
      <c r="A15" s="161"/>
      <c r="B15" s="158"/>
    </row>
    <row r="16" s="148" customFormat="1" ht="36" customHeight="1" spans="1:2">
      <c r="A16" s="161"/>
      <c r="B16" s="158"/>
    </row>
    <row r="17" s="148" customFormat="1" ht="36" customHeight="1" spans="1:2">
      <c r="A17" s="161"/>
      <c r="B17" s="158"/>
    </row>
    <row r="18" s="148" customFormat="1" ht="36" customHeight="1" spans="1:2">
      <c r="A18" s="162" t="s">
        <v>3112</v>
      </c>
      <c r="B18" s="158"/>
    </row>
    <row r="19" s="148" customFormat="1" ht="60" customHeight="1" spans="1:2">
      <c r="A19" s="163" t="s">
        <v>2476</v>
      </c>
      <c r="B19" s="164"/>
    </row>
    <row r="20" s="148" customFormat="1" spans="2:16377">
      <c r="B20" s="150"/>
      <c r="XEU20" s="151"/>
      <c r="XEV20" s="151"/>
      <c r="XEW20" s="151"/>
    </row>
    <row r="21" s="148" customFormat="1" spans="2:16377">
      <c r="B21" s="150"/>
      <c r="XEU21" s="151"/>
      <c r="XEV21" s="151"/>
      <c r="XEW21" s="151"/>
    </row>
  </sheetData>
  <mergeCells count="2">
    <mergeCell ref="A1:B1"/>
    <mergeCell ref="A19:B19"/>
  </mergeCells>
  <conditionalFormatting sqref="B3:G3">
    <cfRule type="cellIs" dxfId="0" priority="2" stopIfTrue="1" operator="lessThanOrEqual">
      <formula>-1</formula>
    </cfRule>
  </conditionalFormatting>
  <conditionalFormatting sqref="B4:G9">
    <cfRule type="cellIs" dxfId="0" priority="1" stopIfTrue="1" operator="lessThanOrEqual">
      <formula>-1</formula>
    </cfRule>
  </conditionalFormatting>
  <printOptions horizontalCentered="1"/>
  <pageMargins left="0.471527777777778" right="0.393055555555556" top="0.747916666666667" bottom="0.747916666666667" header="0.313888888888889" footer="0.313888888888889"/>
  <pageSetup paperSize="9" orientation="portrait"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00B0F0"/>
  </sheetPr>
  <dimension ref="A1:E42"/>
  <sheetViews>
    <sheetView showGridLines="0" showZeros="0" view="pageBreakPreview" zoomScaleNormal="115" workbookViewId="0">
      <selection activeCell="A1" sqref="A1:D1"/>
    </sheetView>
  </sheetViews>
  <sheetFormatPr defaultColWidth="9" defaultRowHeight="14.25" outlineLevelCol="4"/>
  <cols>
    <col min="1" max="1" width="46.5" style="125" customWidth="1"/>
    <col min="2" max="4" width="20.6333333333333" style="125" customWidth="1"/>
    <col min="5" max="5" width="5.38333333333333" style="125" customWidth="1"/>
    <col min="6" max="16384" width="9" style="125"/>
  </cols>
  <sheetData>
    <row r="1" ht="45" customHeight="1" spans="1:4">
      <c r="A1" s="126" t="s">
        <v>3115</v>
      </c>
      <c r="B1" s="126"/>
      <c r="C1" s="126"/>
      <c r="D1" s="126"/>
    </row>
    <row r="2" s="136" customFormat="1" ht="20.1" customHeight="1" spans="1:4">
      <c r="A2" s="137"/>
      <c r="B2" s="138"/>
      <c r="C2" s="139"/>
      <c r="D2" s="140" t="s">
        <v>1</v>
      </c>
    </row>
    <row r="3" ht="45" customHeight="1" spans="1:5">
      <c r="A3" s="141" t="s">
        <v>3116</v>
      </c>
      <c r="B3" s="89" t="s">
        <v>4</v>
      </c>
      <c r="C3" s="89" t="s">
        <v>5</v>
      </c>
      <c r="D3" s="89" t="s">
        <v>6</v>
      </c>
      <c r="E3" s="136" t="s">
        <v>7</v>
      </c>
    </row>
    <row r="4" ht="36" customHeight="1" spans="1:5">
      <c r="A4" s="142" t="s">
        <v>3117</v>
      </c>
      <c r="B4" s="121">
        <v>28221</v>
      </c>
      <c r="C4" s="122">
        <v>34658</v>
      </c>
      <c r="D4" s="93">
        <f>IF(B4&lt;&gt;0,C4/B4-1,"")</f>
        <v>0.228</v>
      </c>
      <c r="E4" s="143" t="str">
        <f t="shared" ref="E4:E38" si="0">IF(A4&lt;&gt;"",IF(SUM(B4:C4)&lt;&gt;0,"是","否"),"是")</f>
        <v>是</v>
      </c>
    </row>
    <row r="5" ht="36" customHeight="1" spans="1:5">
      <c r="A5" s="144" t="s">
        <v>3118</v>
      </c>
      <c r="B5" s="118">
        <v>27463</v>
      </c>
      <c r="C5" s="118">
        <v>34053</v>
      </c>
      <c r="D5" s="93">
        <f t="shared" ref="D5:D38" si="1">IF(B5&lt;&gt;0,C5/B5-1,"")</f>
        <v>0.24</v>
      </c>
      <c r="E5" s="143" t="str">
        <f t="shared" si="0"/>
        <v>是</v>
      </c>
    </row>
    <row r="6" ht="36" customHeight="1" spans="1:5">
      <c r="A6" s="144" t="s">
        <v>3119</v>
      </c>
      <c r="B6" s="118">
        <v>77</v>
      </c>
      <c r="C6" s="145">
        <v>75</v>
      </c>
      <c r="D6" s="93">
        <f t="shared" si="1"/>
        <v>-0.026</v>
      </c>
      <c r="E6" s="143" t="str">
        <f t="shared" si="0"/>
        <v>是</v>
      </c>
    </row>
    <row r="7" s="124" customFormat="1" ht="36" customHeight="1" spans="1:5">
      <c r="A7" s="144" t="s">
        <v>3120</v>
      </c>
      <c r="B7" s="118"/>
      <c r="C7" s="145"/>
      <c r="D7" s="93" t="str">
        <f t="shared" si="1"/>
        <v/>
      </c>
      <c r="E7" s="143" t="str">
        <f t="shared" si="0"/>
        <v>否</v>
      </c>
    </row>
    <row r="8" ht="36" customHeight="1" spans="1:5">
      <c r="A8" s="142" t="s">
        <v>3121</v>
      </c>
      <c r="B8" s="121">
        <v>29681</v>
      </c>
      <c r="C8" s="121">
        <v>34825</v>
      </c>
      <c r="D8" s="93">
        <f t="shared" si="1"/>
        <v>0.173</v>
      </c>
      <c r="E8" s="143" t="str">
        <f t="shared" si="0"/>
        <v>是</v>
      </c>
    </row>
    <row r="9" ht="36" customHeight="1" spans="1:5">
      <c r="A9" s="144" t="s">
        <v>3118</v>
      </c>
      <c r="B9" s="146">
        <v>20860</v>
      </c>
      <c r="C9" s="145">
        <v>20097</v>
      </c>
      <c r="D9" s="93">
        <f t="shared" si="1"/>
        <v>-0.037</v>
      </c>
      <c r="E9" s="143" t="str">
        <f t="shared" si="0"/>
        <v>是</v>
      </c>
    </row>
    <row r="10" ht="36" customHeight="1" spans="1:5">
      <c r="A10" s="144" t="s">
        <v>3119</v>
      </c>
      <c r="B10" s="146">
        <v>32</v>
      </c>
      <c r="C10" s="145">
        <v>28</v>
      </c>
      <c r="D10" s="93">
        <f t="shared" si="1"/>
        <v>-0.125</v>
      </c>
      <c r="E10" s="143" t="str">
        <f t="shared" si="0"/>
        <v>是</v>
      </c>
    </row>
    <row r="11" ht="36" customHeight="1" spans="1:5">
      <c r="A11" s="144" t="s">
        <v>3120</v>
      </c>
      <c r="B11" s="118">
        <v>8615</v>
      </c>
      <c r="C11" s="145">
        <v>14480</v>
      </c>
      <c r="D11" s="93">
        <f t="shared" si="1"/>
        <v>0.681</v>
      </c>
      <c r="E11" s="143" t="str">
        <f t="shared" si="0"/>
        <v>是</v>
      </c>
    </row>
    <row r="12" ht="36" customHeight="1" spans="1:5">
      <c r="A12" s="142" t="s">
        <v>3122</v>
      </c>
      <c r="B12" s="121">
        <f>SUBTOTAL(9,B13:B14)</f>
        <v>565</v>
      </c>
      <c r="C12" s="122">
        <v>907</v>
      </c>
      <c r="D12" s="93">
        <f t="shared" si="1"/>
        <v>0.605</v>
      </c>
      <c r="E12" s="143" t="str">
        <f t="shared" si="0"/>
        <v>是</v>
      </c>
    </row>
    <row r="13" ht="36" customHeight="1" spans="1:5">
      <c r="A13" s="144" t="s">
        <v>3118</v>
      </c>
      <c r="B13" s="118">
        <v>563</v>
      </c>
      <c r="C13" s="145">
        <v>905</v>
      </c>
      <c r="D13" s="93">
        <f t="shared" si="1"/>
        <v>0.607</v>
      </c>
      <c r="E13" s="143" t="str">
        <f t="shared" si="0"/>
        <v>是</v>
      </c>
    </row>
    <row r="14" ht="36" customHeight="1" spans="1:5">
      <c r="A14" s="144" t="s">
        <v>3119</v>
      </c>
      <c r="B14" s="118">
        <v>2</v>
      </c>
      <c r="C14" s="145">
        <v>2</v>
      </c>
      <c r="D14" s="93">
        <f t="shared" si="1"/>
        <v>0</v>
      </c>
      <c r="E14" s="143" t="str">
        <f t="shared" si="0"/>
        <v>是</v>
      </c>
    </row>
    <row r="15" ht="30" customHeight="1" spans="1:5">
      <c r="A15" s="144" t="s">
        <v>3120</v>
      </c>
      <c r="B15" s="118">
        <v>0</v>
      </c>
      <c r="C15" s="145"/>
      <c r="D15" s="93" t="str">
        <f t="shared" si="1"/>
        <v/>
      </c>
      <c r="E15" s="143" t="str">
        <f t="shared" si="0"/>
        <v>否</v>
      </c>
    </row>
    <row r="16" ht="36" customHeight="1" spans="1:5">
      <c r="A16" s="142" t="s">
        <v>3123</v>
      </c>
      <c r="B16" s="121">
        <v>24347</v>
      </c>
      <c r="C16" s="122">
        <v>22994</v>
      </c>
      <c r="D16" s="93">
        <f t="shared" si="1"/>
        <v>-0.056</v>
      </c>
      <c r="E16" s="143" t="str">
        <f t="shared" si="0"/>
        <v>是</v>
      </c>
    </row>
    <row r="17" ht="36" customHeight="1" spans="1:5">
      <c r="A17" s="144" t="s">
        <v>3118</v>
      </c>
      <c r="B17" s="118">
        <v>24243</v>
      </c>
      <c r="C17" s="114">
        <v>22931</v>
      </c>
      <c r="D17" s="93">
        <f t="shared" si="1"/>
        <v>-0.054</v>
      </c>
      <c r="E17" s="143" t="str">
        <f t="shared" si="0"/>
        <v>是</v>
      </c>
    </row>
    <row r="18" ht="36" customHeight="1" spans="1:5">
      <c r="A18" s="144" t="s">
        <v>3119</v>
      </c>
      <c r="B18" s="118">
        <v>83</v>
      </c>
      <c r="C18" s="114">
        <v>48</v>
      </c>
      <c r="D18" s="93">
        <f t="shared" si="1"/>
        <v>-0.422</v>
      </c>
      <c r="E18" s="143" t="str">
        <f t="shared" si="0"/>
        <v>是</v>
      </c>
    </row>
    <row r="19" ht="36" customHeight="1" spans="1:5">
      <c r="A19" s="144" t="s">
        <v>3120</v>
      </c>
      <c r="B19" s="118"/>
      <c r="C19" s="114"/>
      <c r="D19" s="93" t="str">
        <f t="shared" si="1"/>
        <v/>
      </c>
      <c r="E19" s="143" t="str">
        <f t="shared" si="0"/>
        <v>否</v>
      </c>
    </row>
    <row r="20" ht="36" customHeight="1" spans="1:5">
      <c r="A20" s="142" t="s">
        <v>3124</v>
      </c>
      <c r="B20" s="121">
        <v>985</v>
      </c>
      <c r="C20" s="122">
        <v>1174</v>
      </c>
      <c r="D20" s="93">
        <f t="shared" si="1"/>
        <v>0.192</v>
      </c>
      <c r="E20" s="143" t="str">
        <f t="shared" si="0"/>
        <v>是</v>
      </c>
    </row>
    <row r="21" ht="36" customHeight="1" spans="1:5">
      <c r="A21" s="144" t="s">
        <v>3118</v>
      </c>
      <c r="B21" s="118">
        <v>983</v>
      </c>
      <c r="C21" s="122">
        <v>1172</v>
      </c>
      <c r="D21" s="93">
        <f t="shared" si="1"/>
        <v>0.192</v>
      </c>
      <c r="E21" s="143" t="str">
        <f t="shared" si="0"/>
        <v>是</v>
      </c>
    </row>
    <row r="22" ht="36" customHeight="1" spans="1:5">
      <c r="A22" s="144" t="s">
        <v>3119</v>
      </c>
      <c r="B22" s="118">
        <v>2</v>
      </c>
      <c r="C22" s="118">
        <v>2</v>
      </c>
      <c r="D22" s="93">
        <f t="shared" si="1"/>
        <v>0</v>
      </c>
      <c r="E22" s="143" t="str">
        <f t="shared" si="0"/>
        <v>是</v>
      </c>
    </row>
    <row r="23" ht="36" customHeight="1" spans="1:5">
      <c r="A23" s="144" t="s">
        <v>3120</v>
      </c>
      <c r="B23" s="118"/>
      <c r="C23" s="145"/>
      <c r="D23" s="93" t="str">
        <f t="shared" si="1"/>
        <v/>
      </c>
      <c r="E23" s="143" t="str">
        <f t="shared" si="0"/>
        <v>否</v>
      </c>
    </row>
    <row r="24" ht="36" customHeight="1" spans="1:5">
      <c r="A24" s="142" t="s">
        <v>3125</v>
      </c>
      <c r="B24" s="120">
        <v>12392</v>
      </c>
      <c r="C24" s="122">
        <v>9015</v>
      </c>
      <c r="D24" s="93">
        <f t="shared" si="1"/>
        <v>-0.273</v>
      </c>
      <c r="E24" s="143" t="str">
        <f t="shared" si="0"/>
        <v>是</v>
      </c>
    </row>
    <row r="25" ht="36" customHeight="1" spans="1:5">
      <c r="A25" s="144" t="s">
        <v>3118</v>
      </c>
      <c r="B25" s="118">
        <v>2822</v>
      </c>
      <c r="C25" s="119">
        <v>2577</v>
      </c>
      <c r="D25" s="93">
        <f t="shared" si="1"/>
        <v>-0.087</v>
      </c>
      <c r="E25" s="143" t="str">
        <f t="shared" si="0"/>
        <v>是</v>
      </c>
    </row>
    <row r="26" ht="36" customHeight="1" spans="1:5">
      <c r="A26" s="144" t="s">
        <v>3119</v>
      </c>
      <c r="B26" s="118">
        <v>4488</v>
      </c>
      <c r="C26" s="118">
        <v>123</v>
      </c>
      <c r="D26" s="93">
        <f t="shared" si="1"/>
        <v>-0.973</v>
      </c>
      <c r="E26" s="143" t="str">
        <f t="shared" si="0"/>
        <v>是</v>
      </c>
    </row>
    <row r="27" ht="36" customHeight="1" spans="1:5">
      <c r="A27" s="144" t="s">
        <v>3120</v>
      </c>
      <c r="B27" s="118">
        <v>5018</v>
      </c>
      <c r="C27" s="118">
        <v>5952</v>
      </c>
      <c r="D27" s="93">
        <f t="shared" si="1"/>
        <v>0.186</v>
      </c>
      <c r="E27" s="143" t="str">
        <f t="shared" si="0"/>
        <v>是</v>
      </c>
    </row>
    <row r="28" ht="36" customHeight="1" spans="1:5">
      <c r="A28" s="142" t="s">
        <v>3126</v>
      </c>
      <c r="B28" s="121">
        <v>26702</v>
      </c>
      <c r="C28" s="122">
        <v>29308</v>
      </c>
      <c r="D28" s="93">
        <f t="shared" si="1"/>
        <v>0.098</v>
      </c>
      <c r="E28" s="143" t="str">
        <f t="shared" si="0"/>
        <v>是</v>
      </c>
    </row>
    <row r="29" ht="36" customHeight="1" spans="1:5">
      <c r="A29" s="144" t="s">
        <v>3118</v>
      </c>
      <c r="B29" s="118">
        <v>9335</v>
      </c>
      <c r="C29" s="119">
        <v>10195</v>
      </c>
      <c r="D29" s="93">
        <f t="shared" si="1"/>
        <v>0.092</v>
      </c>
      <c r="E29" s="143" t="str">
        <f t="shared" si="0"/>
        <v>是</v>
      </c>
    </row>
    <row r="30" ht="36" customHeight="1" spans="1:5">
      <c r="A30" s="144" t="s">
        <v>3119</v>
      </c>
      <c r="B30" s="118">
        <v>44</v>
      </c>
      <c r="C30" s="119">
        <v>40</v>
      </c>
      <c r="D30" s="93">
        <f t="shared" si="1"/>
        <v>-0.091</v>
      </c>
      <c r="E30" s="143" t="str">
        <f t="shared" si="0"/>
        <v>是</v>
      </c>
    </row>
    <row r="31" ht="36" customHeight="1" spans="1:5">
      <c r="A31" s="144" t="s">
        <v>3120</v>
      </c>
      <c r="B31" s="118">
        <v>17323</v>
      </c>
      <c r="C31" s="119">
        <v>19073</v>
      </c>
      <c r="D31" s="93">
        <f t="shared" si="1"/>
        <v>0.101</v>
      </c>
      <c r="E31" s="143" t="str">
        <f t="shared" si="0"/>
        <v>是</v>
      </c>
    </row>
    <row r="32" ht="36" customHeight="1" spans="1:5">
      <c r="A32" s="99" t="s">
        <v>3127</v>
      </c>
      <c r="B32" s="120">
        <f>B4+B8+B12+B16+B20+B24+B28</f>
        <v>122893</v>
      </c>
      <c r="C32" s="120">
        <f>C4+C8+C12+C16+C20+C24+C28</f>
        <v>132881</v>
      </c>
      <c r="D32" s="93">
        <f t="shared" si="1"/>
        <v>0.081</v>
      </c>
      <c r="E32" s="143" t="str">
        <f t="shared" si="0"/>
        <v>是</v>
      </c>
    </row>
    <row r="33" ht="36" customHeight="1" spans="1:5">
      <c r="A33" s="144" t="s">
        <v>3128</v>
      </c>
      <c r="B33" s="118">
        <f>B5+B9+B13+B17+B21+B25+B29</f>
        <v>86269</v>
      </c>
      <c r="C33" s="118">
        <f>C5+C9+C13+C17+C21+C25+C29</f>
        <v>91930</v>
      </c>
      <c r="D33" s="93">
        <f t="shared" si="1"/>
        <v>0.066</v>
      </c>
      <c r="E33" s="143" t="str">
        <f t="shared" si="0"/>
        <v>是</v>
      </c>
    </row>
    <row r="34" ht="36" customHeight="1" spans="1:5">
      <c r="A34" s="144" t="s">
        <v>3129</v>
      </c>
      <c r="B34" s="118">
        <f>B6+B10+B14+B18+B22+B26+B30</f>
        <v>4728</v>
      </c>
      <c r="C34" s="118">
        <f>C6+C10+C14+C18+C22+C26+C30</f>
        <v>318</v>
      </c>
      <c r="D34" s="93">
        <f t="shared" si="1"/>
        <v>-0.933</v>
      </c>
      <c r="E34" s="143" t="str">
        <f t="shared" si="0"/>
        <v>是</v>
      </c>
    </row>
    <row r="35" ht="36" customHeight="1" spans="1:5">
      <c r="A35" s="144" t="s">
        <v>3130</v>
      </c>
      <c r="B35" s="118">
        <f>B7+B11+B15+B19+B23+B27+B31</f>
        <v>30956</v>
      </c>
      <c r="C35" s="118">
        <f>C7+C11+C15+C19+C23+C27+C31</f>
        <v>39505</v>
      </c>
      <c r="D35" s="93">
        <f t="shared" si="1"/>
        <v>0.276</v>
      </c>
      <c r="E35" s="143" t="str">
        <f t="shared" si="0"/>
        <v>是</v>
      </c>
    </row>
    <row r="36" ht="36" customHeight="1" spans="1:5">
      <c r="A36" s="100" t="s">
        <v>3131</v>
      </c>
      <c r="B36" s="121">
        <v>132498</v>
      </c>
      <c r="C36" s="121">
        <v>153915</v>
      </c>
      <c r="D36" s="93">
        <f t="shared" si="1"/>
        <v>0.162</v>
      </c>
      <c r="E36" s="143" t="str">
        <f t="shared" si="0"/>
        <v>是</v>
      </c>
    </row>
    <row r="37" ht="36" customHeight="1" spans="1:5">
      <c r="A37" s="147" t="s">
        <v>3132</v>
      </c>
      <c r="B37" s="121"/>
      <c r="C37" s="122"/>
      <c r="D37" s="93" t="str">
        <f t="shared" si="1"/>
        <v/>
      </c>
      <c r="E37" s="143" t="str">
        <f t="shared" si="0"/>
        <v>否</v>
      </c>
    </row>
    <row r="38" ht="36" customHeight="1" spans="1:5">
      <c r="A38" s="99" t="s">
        <v>3133</v>
      </c>
      <c r="B38" s="121">
        <f>B32+B36</f>
        <v>255391</v>
      </c>
      <c r="C38" s="121">
        <f>C32+C36</f>
        <v>286796</v>
      </c>
      <c r="D38" s="93">
        <f t="shared" si="1"/>
        <v>0.123</v>
      </c>
      <c r="E38" s="143" t="str">
        <f t="shared" si="0"/>
        <v>是</v>
      </c>
    </row>
    <row r="39" spans="2:3">
      <c r="B39" s="135"/>
      <c r="C39" s="135"/>
    </row>
    <row r="40" spans="2:3">
      <c r="B40" s="135"/>
      <c r="C40" s="135"/>
    </row>
    <row r="41" spans="2:3">
      <c r="B41" s="135"/>
      <c r="C41" s="135"/>
    </row>
    <row r="42" spans="2:3">
      <c r="B42" s="135"/>
      <c r="C42" s="135"/>
    </row>
  </sheetData>
  <autoFilter ref="A3:E38">
    <filterColumn colId="4">
      <customFilters>
        <customFilter operator="equal" val="是"/>
      </customFilters>
    </filterColumn>
    <extLst/>
  </autoFilter>
  <mergeCells count="1">
    <mergeCell ref="A1:D1"/>
  </mergeCells>
  <conditionalFormatting sqref="E4:E38">
    <cfRule type="cellIs" dxfId="3" priority="4" stopIfTrue="1" operator="lessThanOrEqual">
      <formula>-1</formula>
    </cfRule>
  </conditionalFormatting>
  <conditionalFormatting sqref="E5:E38">
    <cfRule type="cellIs" dxfId="3" priority="2" stopIfTrue="1" operator="lessThanOrEqual">
      <formula>-1</formula>
    </cfRule>
  </conditionalFormatting>
  <conditionalFormatting sqref="C25 C29:C31 C23 C6:C7 C9:C11 C13:C15 C17:C19">
    <cfRule type="cellIs" dxfId="3" priority="3" stopIfTrue="1" operator="lessThanOrEqual">
      <formula>-1</formula>
    </cfRule>
  </conditionalFormatting>
  <printOptions horizontalCentered="1"/>
  <pageMargins left="0.471527777777778" right="0.393055555555556" top="0.747916666666667" bottom="0.747916666666667" header="0.313888888888889" footer="0.313888888888889"/>
  <pageSetup paperSize="9" scale="75" orientation="portrait"/>
  <headerFooter alignWithMargins="0">
    <oddFooter>&amp;C&amp;16- &amp;P -</oddFooter>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E26"/>
  <sheetViews>
    <sheetView showGridLines="0" showZeros="0" view="pageBreakPreview" zoomScaleNormal="100" workbookViewId="0">
      <pane ySplit="3" topLeftCell="A11" activePane="bottomLeft" state="frozen"/>
      <selection/>
      <selection pane="bottomLeft" activeCell="F21" sqref="F21"/>
    </sheetView>
  </sheetViews>
  <sheetFormatPr defaultColWidth="9" defaultRowHeight="14.25" outlineLevelCol="4"/>
  <cols>
    <col min="1" max="1" width="45.6333333333333" style="125" customWidth="1"/>
    <col min="2" max="4" width="20.6333333333333" style="125" customWidth="1"/>
    <col min="5" max="5" width="12.75" style="125" customWidth="1"/>
    <col min="6" max="16384" width="9" style="125"/>
  </cols>
  <sheetData>
    <row r="1" ht="45" customHeight="1" spans="1:4">
      <c r="A1" s="126" t="s">
        <v>3134</v>
      </c>
      <c r="B1" s="126"/>
      <c r="C1" s="126"/>
      <c r="D1" s="126"/>
    </row>
    <row r="2" ht="20.1" customHeight="1" spans="1:4">
      <c r="A2" s="127"/>
      <c r="B2" s="128"/>
      <c r="C2" s="129"/>
      <c r="D2" s="130" t="s">
        <v>3135</v>
      </c>
    </row>
    <row r="3" ht="45" customHeight="1" spans="1:5">
      <c r="A3" s="88" t="s">
        <v>2452</v>
      </c>
      <c r="B3" s="89" t="s">
        <v>4</v>
      </c>
      <c r="C3" s="89" t="s">
        <v>5</v>
      </c>
      <c r="D3" s="89" t="s">
        <v>6</v>
      </c>
      <c r="E3" s="131" t="s">
        <v>7</v>
      </c>
    </row>
    <row r="4" ht="36" customHeight="1" spans="1:5">
      <c r="A4" s="91" t="s">
        <v>3136</v>
      </c>
      <c r="B4" s="92">
        <v>78900</v>
      </c>
      <c r="C4" s="92">
        <v>90182</v>
      </c>
      <c r="D4" s="93">
        <f>IF(B4&lt;&gt;0,C4/B4-1,"")</f>
        <v>0.143</v>
      </c>
      <c r="E4" s="132" t="str">
        <f t="shared" ref="E4:E22" si="0">IF(A4&lt;&gt;"",IF(SUM(B4:C4)&lt;&gt;0,"是","否"),"是")</f>
        <v>是</v>
      </c>
    </row>
    <row r="5" ht="36" customHeight="1" spans="1:5">
      <c r="A5" s="94" t="s">
        <v>3137</v>
      </c>
      <c r="B5" s="95">
        <v>78718</v>
      </c>
      <c r="C5" s="95">
        <v>90002</v>
      </c>
      <c r="D5" s="93">
        <f t="shared" ref="D5:D22" si="1">IF(B5&lt;&gt;0,C5/B5-1,"")</f>
        <v>0.143</v>
      </c>
      <c r="E5" s="132" t="str">
        <f t="shared" si="0"/>
        <v>是</v>
      </c>
    </row>
    <row r="6" ht="36" customHeight="1" spans="1:5">
      <c r="A6" s="133" t="s">
        <v>3138</v>
      </c>
      <c r="B6" s="92">
        <v>28879</v>
      </c>
      <c r="C6" s="92">
        <v>34805</v>
      </c>
      <c r="D6" s="93">
        <f t="shared" si="1"/>
        <v>0.205</v>
      </c>
      <c r="E6" s="132" t="str">
        <f t="shared" si="0"/>
        <v>是</v>
      </c>
    </row>
    <row r="7" ht="36" customHeight="1" spans="1:5">
      <c r="A7" s="94" t="s">
        <v>3137</v>
      </c>
      <c r="B7" s="95">
        <v>28832</v>
      </c>
      <c r="C7" s="96">
        <v>34685</v>
      </c>
      <c r="D7" s="93">
        <f t="shared" si="1"/>
        <v>0.203</v>
      </c>
      <c r="E7" s="132" t="str">
        <f t="shared" si="0"/>
        <v>是</v>
      </c>
    </row>
    <row r="8" s="124" customFormat="1" ht="36" customHeight="1" spans="1:5">
      <c r="A8" s="91" t="s">
        <v>3139</v>
      </c>
      <c r="B8" s="92">
        <v>2141</v>
      </c>
      <c r="C8" s="92">
        <v>954</v>
      </c>
      <c r="D8" s="93">
        <f t="shared" si="1"/>
        <v>-0.554</v>
      </c>
      <c r="E8" s="132" t="str">
        <f t="shared" si="0"/>
        <v>是</v>
      </c>
    </row>
    <row r="9" s="124" customFormat="1" ht="36" customHeight="1" spans="1:5">
      <c r="A9" s="94" t="s">
        <v>3137</v>
      </c>
      <c r="B9" s="95">
        <v>711</v>
      </c>
      <c r="C9" s="96">
        <v>631</v>
      </c>
      <c r="D9" s="93">
        <f t="shared" si="1"/>
        <v>-0.113</v>
      </c>
      <c r="E9" s="132" t="str">
        <f t="shared" si="0"/>
        <v>是</v>
      </c>
    </row>
    <row r="10" s="124" customFormat="1" ht="36" customHeight="1" spans="1:5">
      <c r="A10" s="91" t="s">
        <v>3140</v>
      </c>
      <c r="B10" s="92">
        <v>29400</v>
      </c>
      <c r="C10" s="92">
        <v>32840</v>
      </c>
      <c r="D10" s="93">
        <f t="shared" si="1"/>
        <v>0.117</v>
      </c>
      <c r="E10" s="132" t="str">
        <f t="shared" si="0"/>
        <v>是</v>
      </c>
    </row>
    <row r="11" s="124" customFormat="1" ht="36" customHeight="1" spans="1:5">
      <c r="A11" s="94" t="s">
        <v>3137</v>
      </c>
      <c r="B11" s="95">
        <v>29354</v>
      </c>
      <c r="C11" s="97">
        <v>32820</v>
      </c>
      <c r="D11" s="93">
        <f t="shared" si="1"/>
        <v>0.118</v>
      </c>
      <c r="E11" s="132" t="str">
        <f t="shared" si="0"/>
        <v>是</v>
      </c>
    </row>
    <row r="12" s="124" customFormat="1" ht="36" customHeight="1" spans="1:5">
      <c r="A12" s="91" t="s">
        <v>3141</v>
      </c>
      <c r="B12" s="92">
        <v>758</v>
      </c>
      <c r="C12" s="92">
        <v>946</v>
      </c>
      <c r="D12" s="93">
        <f t="shared" si="1"/>
        <v>0.248</v>
      </c>
      <c r="E12" s="132" t="str">
        <f t="shared" si="0"/>
        <v>是</v>
      </c>
    </row>
    <row r="13" s="124" customFormat="1" ht="36" customHeight="1" spans="1:5">
      <c r="A13" s="94" t="s">
        <v>3137</v>
      </c>
      <c r="B13" s="95">
        <v>753</v>
      </c>
      <c r="C13" s="97">
        <v>946</v>
      </c>
      <c r="D13" s="93">
        <f t="shared" si="1"/>
        <v>0.256</v>
      </c>
      <c r="E13" s="132" t="str">
        <f t="shared" si="0"/>
        <v>是</v>
      </c>
    </row>
    <row r="14" s="124" customFormat="1" ht="36" customHeight="1" spans="1:5">
      <c r="A14" s="91" t="s">
        <v>3142</v>
      </c>
      <c r="B14" s="92">
        <v>5596</v>
      </c>
      <c r="C14" s="92">
        <v>6140</v>
      </c>
      <c r="D14" s="93">
        <f t="shared" si="1"/>
        <v>0.097</v>
      </c>
      <c r="E14" s="132" t="str">
        <f t="shared" si="0"/>
        <v>是</v>
      </c>
    </row>
    <row r="15" ht="36" customHeight="1" spans="1:5">
      <c r="A15" s="94" t="s">
        <v>3137</v>
      </c>
      <c r="B15" s="95">
        <v>5585</v>
      </c>
      <c r="C15" s="96">
        <v>6134</v>
      </c>
      <c r="D15" s="93">
        <f t="shared" si="1"/>
        <v>0.098</v>
      </c>
      <c r="E15" s="132" t="str">
        <f t="shared" si="0"/>
        <v>是</v>
      </c>
    </row>
    <row r="16" ht="36" customHeight="1" spans="1:5">
      <c r="A16" s="91" t="s">
        <v>3143</v>
      </c>
      <c r="B16" s="92">
        <v>21299</v>
      </c>
      <c r="C16" s="92">
        <v>28993</v>
      </c>
      <c r="D16" s="93">
        <f t="shared" si="1"/>
        <v>0.361</v>
      </c>
      <c r="E16" s="132" t="str">
        <f t="shared" si="0"/>
        <v>是</v>
      </c>
    </row>
    <row r="17" ht="36" customHeight="1" spans="1:5">
      <c r="A17" s="94" t="s">
        <v>3137</v>
      </c>
      <c r="B17" s="95">
        <v>21299</v>
      </c>
      <c r="C17" s="98">
        <v>28993</v>
      </c>
      <c r="D17" s="93">
        <f t="shared" si="1"/>
        <v>0.361</v>
      </c>
      <c r="E17" s="132" t="str">
        <f t="shared" si="0"/>
        <v>是</v>
      </c>
    </row>
    <row r="18" ht="36" customHeight="1" spans="1:5">
      <c r="A18" s="99" t="s">
        <v>3144</v>
      </c>
      <c r="B18" s="92">
        <f>B4+B6+B8+B10+B12+B14+B16</f>
        <v>166973</v>
      </c>
      <c r="C18" s="92">
        <f>C4+C6+C8+C10+C12+C14+C16</f>
        <v>194860</v>
      </c>
      <c r="D18" s="93">
        <f t="shared" si="1"/>
        <v>0.167</v>
      </c>
      <c r="E18" s="132" t="str">
        <f t="shared" si="0"/>
        <v>是</v>
      </c>
    </row>
    <row r="19" ht="36" customHeight="1" spans="1:5">
      <c r="A19" s="94" t="s">
        <v>3145</v>
      </c>
      <c r="B19" s="92">
        <f>B5+B7+B9+B11+B13+B15+B17</f>
        <v>165252</v>
      </c>
      <c r="C19" s="92">
        <f>C5+C7+C9+C11+C13+C15+C17</f>
        <v>194211</v>
      </c>
      <c r="D19" s="93">
        <f t="shared" si="1"/>
        <v>0.175</v>
      </c>
      <c r="E19" s="132" t="str">
        <f t="shared" si="0"/>
        <v>是</v>
      </c>
    </row>
    <row r="20" ht="36" customHeight="1" spans="1:5">
      <c r="A20" s="134" t="s">
        <v>3146</v>
      </c>
      <c r="B20" s="92"/>
      <c r="C20" s="92"/>
      <c r="D20" s="93" t="str">
        <f t="shared" si="1"/>
        <v/>
      </c>
      <c r="E20" s="132" t="str">
        <f t="shared" si="0"/>
        <v>否</v>
      </c>
    </row>
    <row r="21" ht="36" customHeight="1" spans="1:5">
      <c r="A21" s="100" t="s">
        <v>3147</v>
      </c>
      <c r="B21" s="92">
        <v>80820</v>
      </c>
      <c r="C21" s="92">
        <v>89041</v>
      </c>
      <c r="D21" s="93">
        <f t="shared" si="1"/>
        <v>0.102</v>
      </c>
      <c r="E21" s="132" t="str">
        <f t="shared" si="0"/>
        <v>是</v>
      </c>
    </row>
    <row r="22" ht="36" customHeight="1" spans="1:5">
      <c r="A22" s="99" t="s">
        <v>3148</v>
      </c>
      <c r="B22" s="92">
        <f>B18+B20+B21</f>
        <v>247793</v>
      </c>
      <c r="C22" s="92">
        <f>C18+C20+C21</f>
        <v>283901</v>
      </c>
      <c r="D22" s="93">
        <f t="shared" si="1"/>
        <v>0.146</v>
      </c>
      <c r="E22" s="132" t="str">
        <f t="shared" si="0"/>
        <v>是</v>
      </c>
    </row>
    <row r="23" spans="2:3">
      <c r="B23" s="135"/>
      <c r="C23" s="135"/>
    </row>
    <row r="24" spans="2:3">
      <c r="B24" s="135"/>
      <c r="C24" s="135"/>
    </row>
    <row r="25" spans="2:3">
      <c r="B25" s="135"/>
      <c r="C25" s="135"/>
    </row>
    <row r="26" spans="2:3">
      <c r="B26" s="135"/>
      <c r="C26" s="135"/>
    </row>
  </sheetData>
  <autoFilter ref="A3:E22">
    <extLst/>
  </autoFilter>
  <mergeCells count="1">
    <mergeCell ref="A1:D1"/>
  </mergeCells>
  <conditionalFormatting sqref="E4:E22">
    <cfRule type="cellIs" dxfId="3" priority="1" stopIfTrue="1" operator="lessThanOrEqual">
      <formula>-1</formula>
    </cfRule>
  </conditionalFormatting>
  <printOptions horizontalCentered="1"/>
  <pageMargins left="0.471527777777778" right="0.393055555555556" top="0.747916666666667" bottom="0.747916666666667" header="0.313888888888889" footer="0.313888888888889"/>
  <pageSetup paperSize="9" scale="75" orientation="portrait"/>
  <headerFooter alignWithMargins="0">
    <oddFooter>&amp;C&amp;16- &amp;P -</oddFooter>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00B0F0"/>
  </sheetPr>
  <dimension ref="A1:E42"/>
  <sheetViews>
    <sheetView showGridLines="0" showZeros="0" view="pageBreakPreview" zoomScaleNormal="100" workbookViewId="0">
      <pane ySplit="3" topLeftCell="A25" activePane="bottomLeft" state="frozen"/>
      <selection/>
      <selection pane="bottomLeft" activeCell="A1" sqref="A1:D1"/>
    </sheetView>
  </sheetViews>
  <sheetFormatPr defaultColWidth="9" defaultRowHeight="14.25" outlineLevelCol="4"/>
  <cols>
    <col min="1" max="1" width="46.1333333333333" style="103" customWidth="1"/>
    <col min="2" max="4" width="20.6333333333333" style="103" customWidth="1"/>
    <col min="5" max="5" width="5" style="103" customWidth="1"/>
    <col min="6" max="16384" width="9" style="103"/>
  </cols>
  <sheetData>
    <row r="1" ht="45" customHeight="1" spans="1:4">
      <c r="A1" s="104" t="s">
        <v>3149</v>
      </c>
      <c r="B1" s="104"/>
      <c r="C1" s="104"/>
      <c r="D1" s="104"/>
    </row>
    <row r="2" ht="20.1" customHeight="1" spans="1:4">
      <c r="A2" s="105"/>
      <c r="B2" s="106"/>
      <c r="C2" s="107"/>
      <c r="D2" s="108" t="s">
        <v>1</v>
      </c>
    </row>
    <row r="3" ht="45" customHeight="1" spans="1:5">
      <c r="A3" s="109" t="s">
        <v>3116</v>
      </c>
      <c r="B3" s="89" t="s">
        <v>4</v>
      </c>
      <c r="C3" s="89" t="s">
        <v>5</v>
      </c>
      <c r="D3" s="89" t="s">
        <v>6</v>
      </c>
      <c r="E3" s="90" t="s">
        <v>7</v>
      </c>
    </row>
    <row r="4" ht="36" customHeight="1" spans="1:5">
      <c r="A4" s="110" t="s">
        <v>3117</v>
      </c>
      <c r="B4" s="111">
        <v>28221</v>
      </c>
      <c r="C4" s="112">
        <v>34658</v>
      </c>
      <c r="D4" s="93">
        <f>IF(B4&gt;0,C4/B4-1,IF(B4&lt;0,-(C4/B4-1),""))</f>
        <v>0.228</v>
      </c>
      <c r="E4" s="90" t="str">
        <f t="shared" ref="E4:E38" si="0">IF(A4&lt;&gt;"",IF(SUM(B4:C4)&lt;&gt;0,"是","否"),"是")</f>
        <v>是</v>
      </c>
    </row>
    <row r="5" ht="36" customHeight="1" spans="1:5">
      <c r="A5" s="113" t="s">
        <v>3118</v>
      </c>
      <c r="B5" s="114">
        <v>27463</v>
      </c>
      <c r="C5" s="114">
        <v>34053</v>
      </c>
      <c r="D5" s="93">
        <f t="shared" ref="D5:D15" si="1">IF(B5&gt;0,C5/B5-1,IF(B5&lt;0,-(C5/B5-1),""))</f>
        <v>0.24</v>
      </c>
      <c r="E5" s="90" t="str">
        <f t="shared" si="0"/>
        <v>是</v>
      </c>
    </row>
    <row r="6" ht="36" customHeight="1" spans="1:5">
      <c r="A6" s="113" t="s">
        <v>3119</v>
      </c>
      <c r="B6" s="114">
        <v>77</v>
      </c>
      <c r="C6" s="114">
        <v>75</v>
      </c>
      <c r="D6" s="93">
        <f t="shared" si="1"/>
        <v>-0.026</v>
      </c>
      <c r="E6" s="90" t="str">
        <f t="shared" si="0"/>
        <v>是</v>
      </c>
    </row>
    <row r="7" s="102" customFormat="1" ht="36" customHeight="1" spans="1:5">
      <c r="A7" s="113" t="s">
        <v>3120</v>
      </c>
      <c r="B7" s="114"/>
      <c r="C7" s="114"/>
      <c r="D7" s="93" t="str">
        <f t="shared" si="1"/>
        <v/>
      </c>
      <c r="E7" s="90" t="str">
        <f t="shared" si="0"/>
        <v>否</v>
      </c>
    </row>
    <row r="8" s="102" customFormat="1" ht="36" customHeight="1" spans="1:5">
      <c r="A8" s="115" t="s">
        <v>3121</v>
      </c>
      <c r="B8" s="111">
        <v>29681</v>
      </c>
      <c r="C8" s="111">
        <v>34825</v>
      </c>
      <c r="D8" s="93">
        <f t="shared" si="1"/>
        <v>0.173</v>
      </c>
      <c r="E8" s="90" t="str">
        <f t="shared" si="0"/>
        <v>是</v>
      </c>
    </row>
    <row r="9" s="102" customFormat="1" ht="36" customHeight="1" spans="1:5">
      <c r="A9" s="113" t="s">
        <v>3118</v>
      </c>
      <c r="B9" s="114">
        <v>20860</v>
      </c>
      <c r="C9" s="114">
        <v>20097</v>
      </c>
      <c r="D9" s="93">
        <f t="shared" si="1"/>
        <v>-0.037</v>
      </c>
      <c r="E9" s="90" t="str">
        <f t="shared" si="0"/>
        <v>是</v>
      </c>
    </row>
    <row r="10" s="102" customFormat="1" ht="36" customHeight="1" spans="1:5">
      <c r="A10" s="113" t="s">
        <v>3119</v>
      </c>
      <c r="B10" s="114">
        <v>32</v>
      </c>
      <c r="C10" s="114">
        <v>28</v>
      </c>
      <c r="D10" s="93">
        <f t="shared" si="1"/>
        <v>-0.125</v>
      </c>
      <c r="E10" s="90" t="str">
        <f t="shared" si="0"/>
        <v>是</v>
      </c>
    </row>
    <row r="11" s="102" customFormat="1" ht="36" customHeight="1" spans="1:5">
      <c r="A11" s="113" t="s">
        <v>3120</v>
      </c>
      <c r="B11" s="114">
        <v>8615</v>
      </c>
      <c r="C11" s="114">
        <v>14480</v>
      </c>
      <c r="D11" s="93">
        <f t="shared" si="1"/>
        <v>0.681</v>
      </c>
      <c r="E11" s="90" t="str">
        <f t="shared" si="0"/>
        <v>是</v>
      </c>
    </row>
    <row r="12" s="102" customFormat="1" ht="36" customHeight="1" spans="1:5">
      <c r="A12" s="110" t="s">
        <v>3122</v>
      </c>
      <c r="B12" s="111">
        <v>565</v>
      </c>
      <c r="C12" s="111">
        <v>907</v>
      </c>
      <c r="D12" s="93">
        <f t="shared" si="1"/>
        <v>0.605</v>
      </c>
      <c r="E12" s="90" t="str">
        <f t="shared" si="0"/>
        <v>是</v>
      </c>
    </row>
    <row r="13" ht="32" customHeight="1" spans="1:5">
      <c r="A13" s="113" t="s">
        <v>3118</v>
      </c>
      <c r="B13" s="114">
        <v>563</v>
      </c>
      <c r="C13" s="95">
        <v>905</v>
      </c>
      <c r="D13" s="93">
        <f t="shared" si="1"/>
        <v>0.607</v>
      </c>
      <c r="E13" s="90" t="str">
        <f t="shared" si="0"/>
        <v>是</v>
      </c>
    </row>
    <row r="14" ht="36" customHeight="1" spans="1:5">
      <c r="A14" s="113" t="s">
        <v>3119</v>
      </c>
      <c r="B14" s="114">
        <v>2</v>
      </c>
      <c r="C14" s="114">
        <v>2</v>
      </c>
      <c r="D14" s="93">
        <f t="shared" si="1"/>
        <v>0</v>
      </c>
      <c r="E14" s="90" t="str">
        <f t="shared" si="0"/>
        <v>是</v>
      </c>
    </row>
    <row r="15" ht="39" customHeight="1" spans="1:5">
      <c r="A15" s="113" t="s">
        <v>3120</v>
      </c>
      <c r="B15" s="114">
        <v>0</v>
      </c>
      <c r="C15" s="95"/>
      <c r="D15" s="93" t="str">
        <f t="shared" si="1"/>
        <v/>
      </c>
      <c r="E15" s="90" t="str">
        <f t="shared" si="0"/>
        <v>否</v>
      </c>
    </row>
    <row r="16" ht="36" customHeight="1" spans="1:5">
      <c r="A16" s="110" t="s">
        <v>3123</v>
      </c>
      <c r="B16" s="111">
        <v>24347</v>
      </c>
      <c r="C16" s="111">
        <v>22994</v>
      </c>
      <c r="D16" s="116">
        <f t="shared" ref="D14:D22" si="2">IF(B16&gt;0,C16/B16-1,IF(B16&lt;0,-(C16/B16-1),""))</f>
        <v>-0.056</v>
      </c>
      <c r="E16" s="90" t="str">
        <f t="shared" si="0"/>
        <v>是</v>
      </c>
    </row>
    <row r="17" ht="36" customHeight="1" spans="1:5">
      <c r="A17" s="113" t="s">
        <v>3118</v>
      </c>
      <c r="B17" s="114">
        <v>24243</v>
      </c>
      <c r="C17" s="114">
        <v>22931</v>
      </c>
      <c r="D17" s="116">
        <f t="shared" si="2"/>
        <v>-0.054</v>
      </c>
      <c r="E17" s="90" t="str">
        <f t="shared" si="0"/>
        <v>是</v>
      </c>
    </row>
    <row r="18" ht="36" customHeight="1" spans="1:5">
      <c r="A18" s="113" t="s">
        <v>3119</v>
      </c>
      <c r="B18" s="114">
        <v>83</v>
      </c>
      <c r="C18" s="114">
        <v>48</v>
      </c>
      <c r="D18" s="116">
        <f t="shared" si="2"/>
        <v>-0.422</v>
      </c>
      <c r="E18" s="90" t="str">
        <f t="shared" si="0"/>
        <v>是</v>
      </c>
    </row>
    <row r="19" ht="36" customHeight="1" spans="1:5">
      <c r="A19" s="113" t="s">
        <v>3120</v>
      </c>
      <c r="B19" s="114"/>
      <c r="C19" s="117"/>
      <c r="D19" s="116" t="str">
        <f t="shared" si="2"/>
        <v/>
      </c>
      <c r="E19" s="90" t="str">
        <f t="shared" si="0"/>
        <v>否</v>
      </c>
    </row>
    <row r="20" ht="36" customHeight="1" spans="1:5">
      <c r="A20" s="110" t="s">
        <v>3124</v>
      </c>
      <c r="B20" s="111">
        <v>985</v>
      </c>
      <c r="C20" s="111">
        <v>1174</v>
      </c>
      <c r="D20" s="116">
        <f t="shared" si="2"/>
        <v>0.192</v>
      </c>
      <c r="E20" s="90" t="str">
        <f t="shared" si="0"/>
        <v>是</v>
      </c>
    </row>
    <row r="21" ht="36" customHeight="1" spans="1:5">
      <c r="A21" s="113" t="s">
        <v>3118</v>
      </c>
      <c r="B21" s="114">
        <v>983</v>
      </c>
      <c r="C21" s="97">
        <v>1172</v>
      </c>
      <c r="D21" s="116">
        <f t="shared" si="2"/>
        <v>0.192</v>
      </c>
      <c r="E21" s="90" t="str">
        <f t="shared" si="0"/>
        <v>是</v>
      </c>
    </row>
    <row r="22" ht="36" customHeight="1" spans="1:5">
      <c r="A22" s="113" t="s">
        <v>3119</v>
      </c>
      <c r="B22" s="114">
        <v>2</v>
      </c>
      <c r="C22" s="114">
        <v>2</v>
      </c>
      <c r="D22" s="116">
        <f t="shared" si="2"/>
        <v>0</v>
      </c>
      <c r="E22" s="90" t="str">
        <f t="shared" si="0"/>
        <v>是</v>
      </c>
    </row>
    <row r="23" ht="34" customHeight="1" spans="1:5">
      <c r="A23" s="113" t="s">
        <v>3120</v>
      </c>
      <c r="B23" s="114"/>
      <c r="C23" s="97"/>
      <c r="D23" s="116" t="str">
        <f t="shared" ref="D23:D38" si="3">IF(B23&gt;0,C23/B23-1,IF(B23&lt;0,-(C23/B23-1),""))</f>
        <v/>
      </c>
      <c r="E23" s="90" t="str">
        <f t="shared" si="0"/>
        <v>否</v>
      </c>
    </row>
    <row r="24" ht="27" customHeight="1" spans="1:5">
      <c r="A24" s="110" t="s">
        <v>3125</v>
      </c>
      <c r="B24" s="111">
        <v>12392</v>
      </c>
      <c r="C24" s="112">
        <v>9015</v>
      </c>
      <c r="D24" s="116">
        <f t="shared" si="3"/>
        <v>-0.273</v>
      </c>
      <c r="E24" s="90" t="str">
        <f t="shared" si="0"/>
        <v>是</v>
      </c>
    </row>
    <row r="25" ht="28" customHeight="1" spans="1:5">
      <c r="A25" s="113" t="s">
        <v>3118</v>
      </c>
      <c r="B25" s="114">
        <v>2822</v>
      </c>
      <c r="C25" s="112">
        <v>2577</v>
      </c>
      <c r="D25" s="116">
        <f t="shared" si="3"/>
        <v>-0.087</v>
      </c>
      <c r="E25" s="90" t="str">
        <f t="shared" si="0"/>
        <v>是</v>
      </c>
    </row>
    <row r="26" ht="26" customHeight="1" spans="1:5">
      <c r="A26" s="113" t="s">
        <v>3119</v>
      </c>
      <c r="B26" s="114">
        <v>4488</v>
      </c>
      <c r="C26" s="112">
        <v>123</v>
      </c>
      <c r="D26" s="116">
        <f t="shared" si="3"/>
        <v>-0.973</v>
      </c>
      <c r="E26" s="90" t="str">
        <f t="shared" si="0"/>
        <v>是</v>
      </c>
    </row>
    <row r="27" ht="19" customHeight="1" spans="1:5">
      <c r="A27" s="113" t="s">
        <v>3120</v>
      </c>
      <c r="B27" s="114">
        <v>5018</v>
      </c>
      <c r="C27" s="112">
        <v>5952</v>
      </c>
      <c r="D27" s="116">
        <f t="shared" si="3"/>
        <v>0.186</v>
      </c>
      <c r="E27" s="90" t="str">
        <f t="shared" si="0"/>
        <v>是</v>
      </c>
    </row>
    <row r="28" ht="36" customHeight="1" spans="1:5">
      <c r="A28" s="110" t="s">
        <v>3126</v>
      </c>
      <c r="B28" s="111">
        <v>26702</v>
      </c>
      <c r="C28" s="112">
        <v>29308</v>
      </c>
      <c r="D28" s="116">
        <f t="shared" si="3"/>
        <v>0.098</v>
      </c>
      <c r="E28" s="90" t="str">
        <f t="shared" si="0"/>
        <v>是</v>
      </c>
    </row>
    <row r="29" ht="36" customHeight="1" spans="1:5">
      <c r="A29" s="113" t="s">
        <v>3118</v>
      </c>
      <c r="B29" s="118">
        <v>9335</v>
      </c>
      <c r="C29" s="119">
        <v>10195</v>
      </c>
      <c r="D29" s="116">
        <f t="shared" si="3"/>
        <v>0.092</v>
      </c>
      <c r="E29" s="90" t="str">
        <f t="shared" si="0"/>
        <v>是</v>
      </c>
    </row>
    <row r="30" ht="36" customHeight="1" spans="1:5">
      <c r="A30" s="113" t="s">
        <v>3119</v>
      </c>
      <c r="B30" s="118">
        <v>44</v>
      </c>
      <c r="C30" s="119">
        <v>40</v>
      </c>
      <c r="D30" s="116">
        <f t="shared" si="3"/>
        <v>-0.091</v>
      </c>
      <c r="E30" s="90" t="str">
        <f t="shared" si="0"/>
        <v>是</v>
      </c>
    </row>
    <row r="31" ht="36" customHeight="1" spans="1:5">
      <c r="A31" s="113" t="s">
        <v>3120</v>
      </c>
      <c r="B31" s="118">
        <v>17323</v>
      </c>
      <c r="C31" s="119">
        <v>19073</v>
      </c>
      <c r="D31" s="116">
        <f t="shared" si="3"/>
        <v>0.101</v>
      </c>
      <c r="E31" s="90" t="str">
        <f t="shared" si="0"/>
        <v>是</v>
      </c>
    </row>
    <row r="32" ht="36" customHeight="1" spans="1:5">
      <c r="A32" s="99" t="s">
        <v>3127</v>
      </c>
      <c r="B32" s="120">
        <f t="shared" ref="B32:B35" si="4">B4+B8+B12+B16+B20+B24+B28</f>
        <v>122893</v>
      </c>
      <c r="C32" s="120">
        <f t="shared" ref="C32:C35" si="5">C4+C8+C12+C16+C20+C24+C28</f>
        <v>132881</v>
      </c>
      <c r="D32" s="116">
        <f t="shared" si="3"/>
        <v>0.081</v>
      </c>
      <c r="E32" s="90" t="str">
        <f t="shared" si="0"/>
        <v>是</v>
      </c>
    </row>
    <row r="33" ht="36" customHeight="1" spans="1:5">
      <c r="A33" s="113" t="s">
        <v>3128</v>
      </c>
      <c r="B33" s="118">
        <f t="shared" si="4"/>
        <v>86269</v>
      </c>
      <c r="C33" s="118">
        <f t="shared" si="5"/>
        <v>91930</v>
      </c>
      <c r="D33" s="116">
        <f t="shared" si="3"/>
        <v>0.066</v>
      </c>
      <c r="E33" s="90" t="str">
        <f t="shared" si="0"/>
        <v>是</v>
      </c>
    </row>
    <row r="34" ht="36" customHeight="1" spans="1:5">
      <c r="A34" s="113" t="s">
        <v>3129</v>
      </c>
      <c r="B34" s="118">
        <f t="shared" si="4"/>
        <v>4728</v>
      </c>
      <c r="C34" s="118">
        <f t="shared" si="5"/>
        <v>318</v>
      </c>
      <c r="D34" s="116">
        <f t="shared" si="3"/>
        <v>-0.933</v>
      </c>
      <c r="E34" s="90" t="str">
        <f t="shared" si="0"/>
        <v>是</v>
      </c>
    </row>
    <row r="35" ht="36" customHeight="1" spans="1:5">
      <c r="A35" s="113" t="s">
        <v>3130</v>
      </c>
      <c r="B35" s="118">
        <f t="shared" si="4"/>
        <v>30956</v>
      </c>
      <c r="C35" s="118">
        <f t="shared" si="5"/>
        <v>39505</v>
      </c>
      <c r="D35" s="116">
        <f t="shared" si="3"/>
        <v>0.276</v>
      </c>
      <c r="E35" s="90" t="str">
        <f t="shared" si="0"/>
        <v>是</v>
      </c>
    </row>
    <row r="36" ht="36" customHeight="1" spans="1:5">
      <c r="A36" s="100" t="s">
        <v>3131</v>
      </c>
      <c r="B36" s="121">
        <v>132498</v>
      </c>
      <c r="C36" s="121">
        <v>153915</v>
      </c>
      <c r="D36" s="116">
        <f t="shared" si="3"/>
        <v>0.162</v>
      </c>
      <c r="E36" s="90" t="str">
        <f t="shared" si="0"/>
        <v>是</v>
      </c>
    </row>
    <row r="37" ht="36" customHeight="1" spans="1:5">
      <c r="A37" s="100" t="s">
        <v>3132</v>
      </c>
      <c r="B37" s="121"/>
      <c r="C37" s="122"/>
      <c r="D37" s="116" t="str">
        <f t="shared" si="3"/>
        <v/>
      </c>
      <c r="E37" s="90" t="str">
        <f t="shared" si="0"/>
        <v>否</v>
      </c>
    </row>
    <row r="38" ht="36" customHeight="1" spans="1:5">
      <c r="A38" s="99" t="s">
        <v>3133</v>
      </c>
      <c r="B38" s="121">
        <f>B32+B36</f>
        <v>255391</v>
      </c>
      <c r="C38" s="121">
        <f>C32+C36</f>
        <v>286796</v>
      </c>
      <c r="D38" s="116">
        <f t="shared" si="3"/>
        <v>0.123</v>
      </c>
      <c r="E38" s="90" t="str">
        <f t="shared" si="0"/>
        <v>是</v>
      </c>
    </row>
    <row r="39" spans="2:3">
      <c r="B39" s="123"/>
      <c r="C39" s="123"/>
    </row>
    <row r="40" spans="2:3">
      <c r="B40" s="123"/>
      <c r="C40" s="123"/>
    </row>
    <row r="41" spans="2:3">
      <c r="B41" s="123"/>
      <c r="C41" s="123"/>
    </row>
    <row r="42" spans="2:3">
      <c r="B42" s="123"/>
      <c r="C42" s="123"/>
    </row>
  </sheetData>
  <autoFilter ref="A3:E38">
    <filterColumn colId="4">
      <customFilters>
        <customFilter operator="equal" val="是"/>
      </customFilters>
    </filterColumn>
    <extLst/>
  </autoFilter>
  <mergeCells count="1">
    <mergeCell ref="A1:D1"/>
  </mergeCells>
  <conditionalFormatting sqref="C29:C31">
    <cfRule type="cellIs" dxfId="3" priority="1" stopIfTrue="1" operator="lessThanOrEqual">
      <formula>-1</formula>
    </cfRule>
  </conditionalFormatting>
  <conditionalFormatting sqref="E28:E32">
    <cfRule type="cellIs" dxfId="5" priority="2" stopIfTrue="1" operator="lessThan">
      <formula>0</formula>
    </cfRule>
  </conditionalFormatting>
  <printOptions horizontalCentered="1"/>
  <pageMargins left="0.472222222222222" right="0.393055555555556" top="0.747916666666667" bottom="0.747916666666667" header="0.314583333333333" footer="0.314583333333333"/>
  <pageSetup paperSize="9" scale="75" orientation="portrait" horizontalDpi="600"/>
  <headerFooter alignWithMargins="0">
    <oddFooter>&amp;C&amp;16- &amp;P -</oddFooter>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00B0F0"/>
  </sheetPr>
  <dimension ref="A1:F26"/>
  <sheetViews>
    <sheetView showGridLines="0" showZeros="0" view="pageBreakPreview" zoomScaleNormal="100" workbookViewId="0">
      <selection activeCell="J18" sqref="J18"/>
    </sheetView>
  </sheetViews>
  <sheetFormatPr defaultColWidth="9" defaultRowHeight="14.25" outlineLevelCol="5"/>
  <cols>
    <col min="1" max="1" width="50.75" style="80" customWidth="1"/>
    <col min="2" max="3" width="20.6333333333333" style="81" customWidth="1"/>
    <col min="4" max="4" width="20.6333333333333" style="80" customWidth="1"/>
    <col min="5" max="5" width="5.13333333333333" style="80" customWidth="1"/>
    <col min="6" max="7" width="12.6333333333333" style="80"/>
    <col min="8" max="246" width="9" style="80"/>
    <col min="247" max="247" width="41.6333333333333" style="80" customWidth="1"/>
    <col min="248" max="249" width="14.5" style="80" customWidth="1"/>
    <col min="250" max="250" width="13.8833333333333" style="80" customWidth="1"/>
    <col min="251" max="253" width="9" style="80"/>
    <col min="254" max="255" width="10.5" style="80" customWidth="1"/>
    <col min="256" max="502" width="9" style="80"/>
    <col min="503" max="503" width="41.6333333333333" style="80" customWidth="1"/>
    <col min="504" max="505" width="14.5" style="80" customWidth="1"/>
    <col min="506" max="506" width="13.8833333333333" style="80" customWidth="1"/>
    <col min="507" max="509" width="9" style="80"/>
    <col min="510" max="511" width="10.5" style="80" customWidth="1"/>
    <col min="512" max="758" width="9" style="80"/>
    <col min="759" max="759" width="41.6333333333333" style="80" customWidth="1"/>
    <col min="760" max="761" width="14.5" style="80" customWidth="1"/>
    <col min="762" max="762" width="13.8833333333333" style="80" customWidth="1"/>
    <col min="763" max="765" width="9" style="80"/>
    <col min="766" max="767" width="10.5" style="80" customWidth="1"/>
    <col min="768" max="1014" width="9" style="80"/>
    <col min="1015" max="1015" width="41.6333333333333" style="80" customWidth="1"/>
    <col min="1016" max="1017" width="14.5" style="80" customWidth="1"/>
    <col min="1018" max="1018" width="13.8833333333333" style="80" customWidth="1"/>
    <col min="1019" max="1021" width="9" style="80"/>
    <col min="1022" max="1023" width="10.5" style="80" customWidth="1"/>
    <col min="1024" max="1270" width="9" style="80"/>
    <col min="1271" max="1271" width="41.6333333333333" style="80" customWidth="1"/>
    <col min="1272" max="1273" width="14.5" style="80" customWidth="1"/>
    <col min="1274" max="1274" width="13.8833333333333" style="80" customWidth="1"/>
    <col min="1275" max="1277" width="9" style="80"/>
    <col min="1278" max="1279" width="10.5" style="80" customWidth="1"/>
    <col min="1280" max="1526" width="9" style="80"/>
    <col min="1527" max="1527" width="41.6333333333333" style="80" customWidth="1"/>
    <col min="1528" max="1529" width="14.5" style="80" customWidth="1"/>
    <col min="1530" max="1530" width="13.8833333333333" style="80" customWidth="1"/>
    <col min="1531" max="1533" width="9" style="80"/>
    <col min="1534" max="1535" width="10.5" style="80" customWidth="1"/>
    <col min="1536" max="1782" width="9" style="80"/>
    <col min="1783" max="1783" width="41.6333333333333" style="80" customWidth="1"/>
    <col min="1784" max="1785" width="14.5" style="80" customWidth="1"/>
    <col min="1786" max="1786" width="13.8833333333333" style="80" customWidth="1"/>
    <col min="1787" max="1789" width="9" style="80"/>
    <col min="1790" max="1791" width="10.5" style="80" customWidth="1"/>
    <col min="1792" max="2038" width="9" style="80"/>
    <col min="2039" max="2039" width="41.6333333333333" style="80" customWidth="1"/>
    <col min="2040" max="2041" width="14.5" style="80" customWidth="1"/>
    <col min="2042" max="2042" width="13.8833333333333" style="80" customWidth="1"/>
    <col min="2043" max="2045" width="9" style="80"/>
    <col min="2046" max="2047" width="10.5" style="80" customWidth="1"/>
    <col min="2048" max="2294" width="9" style="80"/>
    <col min="2295" max="2295" width="41.6333333333333" style="80" customWidth="1"/>
    <col min="2296" max="2297" width="14.5" style="80" customWidth="1"/>
    <col min="2298" max="2298" width="13.8833333333333" style="80" customWidth="1"/>
    <col min="2299" max="2301" width="9" style="80"/>
    <col min="2302" max="2303" width="10.5" style="80" customWidth="1"/>
    <col min="2304" max="2550" width="9" style="80"/>
    <col min="2551" max="2551" width="41.6333333333333" style="80" customWidth="1"/>
    <col min="2552" max="2553" width="14.5" style="80" customWidth="1"/>
    <col min="2554" max="2554" width="13.8833333333333" style="80" customWidth="1"/>
    <col min="2555" max="2557" width="9" style="80"/>
    <col min="2558" max="2559" width="10.5" style="80" customWidth="1"/>
    <col min="2560" max="2806" width="9" style="80"/>
    <col min="2807" max="2807" width="41.6333333333333" style="80" customWidth="1"/>
    <col min="2808" max="2809" width="14.5" style="80" customWidth="1"/>
    <col min="2810" max="2810" width="13.8833333333333" style="80" customWidth="1"/>
    <col min="2811" max="2813" width="9" style="80"/>
    <col min="2814" max="2815" width="10.5" style="80" customWidth="1"/>
    <col min="2816" max="3062" width="9" style="80"/>
    <col min="3063" max="3063" width="41.6333333333333" style="80" customWidth="1"/>
    <col min="3064" max="3065" width="14.5" style="80" customWidth="1"/>
    <col min="3066" max="3066" width="13.8833333333333" style="80" customWidth="1"/>
    <col min="3067" max="3069" width="9" style="80"/>
    <col min="3070" max="3071" width="10.5" style="80" customWidth="1"/>
    <col min="3072" max="3318" width="9" style="80"/>
    <col min="3319" max="3319" width="41.6333333333333" style="80" customWidth="1"/>
    <col min="3320" max="3321" width="14.5" style="80" customWidth="1"/>
    <col min="3322" max="3322" width="13.8833333333333" style="80" customWidth="1"/>
    <col min="3323" max="3325" width="9" style="80"/>
    <col min="3326" max="3327" width="10.5" style="80" customWidth="1"/>
    <col min="3328" max="3574" width="9" style="80"/>
    <col min="3575" max="3575" width="41.6333333333333" style="80" customWidth="1"/>
    <col min="3576" max="3577" width="14.5" style="80" customWidth="1"/>
    <col min="3578" max="3578" width="13.8833333333333" style="80" customWidth="1"/>
    <col min="3579" max="3581" width="9" style="80"/>
    <col min="3582" max="3583" width="10.5" style="80" customWidth="1"/>
    <col min="3584" max="3830" width="9" style="80"/>
    <col min="3831" max="3831" width="41.6333333333333" style="80" customWidth="1"/>
    <col min="3832" max="3833" width="14.5" style="80" customWidth="1"/>
    <col min="3834" max="3834" width="13.8833333333333" style="80" customWidth="1"/>
    <col min="3835" max="3837" width="9" style="80"/>
    <col min="3838" max="3839" width="10.5" style="80" customWidth="1"/>
    <col min="3840" max="4086" width="9" style="80"/>
    <col min="4087" max="4087" width="41.6333333333333" style="80" customWidth="1"/>
    <col min="4088" max="4089" width="14.5" style="80" customWidth="1"/>
    <col min="4090" max="4090" width="13.8833333333333" style="80" customWidth="1"/>
    <col min="4091" max="4093" width="9" style="80"/>
    <col min="4094" max="4095" width="10.5" style="80" customWidth="1"/>
    <col min="4096" max="4342" width="9" style="80"/>
    <col min="4343" max="4343" width="41.6333333333333" style="80" customWidth="1"/>
    <col min="4344" max="4345" width="14.5" style="80" customWidth="1"/>
    <col min="4346" max="4346" width="13.8833333333333" style="80" customWidth="1"/>
    <col min="4347" max="4349" width="9" style="80"/>
    <col min="4350" max="4351" width="10.5" style="80" customWidth="1"/>
    <col min="4352" max="4598" width="9" style="80"/>
    <col min="4599" max="4599" width="41.6333333333333" style="80" customWidth="1"/>
    <col min="4600" max="4601" width="14.5" style="80" customWidth="1"/>
    <col min="4602" max="4602" width="13.8833333333333" style="80" customWidth="1"/>
    <col min="4603" max="4605" width="9" style="80"/>
    <col min="4606" max="4607" width="10.5" style="80" customWidth="1"/>
    <col min="4608" max="4854" width="9" style="80"/>
    <col min="4855" max="4855" width="41.6333333333333" style="80" customWidth="1"/>
    <col min="4856" max="4857" width="14.5" style="80" customWidth="1"/>
    <col min="4858" max="4858" width="13.8833333333333" style="80" customWidth="1"/>
    <col min="4859" max="4861" width="9" style="80"/>
    <col min="4862" max="4863" width="10.5" style="80" customWidth="1"/>
    <col min="4864" max="5110" width="9" style="80"/>
    <col min="5111" max="5111" width="41.6333333333333" style="80" customWidth="1"/>
    <col min="5112" max="5113" width="14.5" style="80" customWidth="1"/>
    <col min="5114" max="5114" width="13.8833333333333" style="80" customWidth="1"/>
    <col min="5115" max="5117" width="9" style="80"/>
    <col min="5118" max="5119" width="10.5" style="80" customWidth="1"/>
    <col min="5120" max="5366" width="9" style="80"/>
    <col min="5367" max="5367" width="41.6333333333333" style="80" customWidth="1"/>
    <col min="5368" max="5369" width="14.5" style="80" customWidth="1"/>
    <col min="5370" max="5370" width="13.8833333333333" style="80" customWidth="1"/>
    <col min="5371" max="5373" width="9" style="80"/>
    <col min="5374" max="5375" width="10.5" style="80" customWidth="1"/>
    <col min="5376" max="5622" width="9" style="80"/>
    <col min="5623" max="5623" width="41.6333333333333" style="80" customWidth="1"/>
    <col min="5624" max="5625" width="14.5" style="80" customWidth="1"/>
    <col min="5626" max="5626" width="13.8833333333333" style="80" customWidth="1"/>
    <col min="5627" max="5629" width="9" style="80"/>
    <col min="5630" max="5631" width="10.5" style="80" customWidth="1"/>
    <col min="5632" max="5878" width="9" style="80"/>
    <col min="5879" max="5879" width="41.6333333333333" style="80" customWidth="1"/>
    <col min="5880" max="5881" width="14.5" style="80" customWidth="1"/>
    <col min="5882" max="5882" width="13.8833333333333" style="80" customWidth="1"/>
    <col min="5883" max="5885" width="9" style="80"/>
    <col min="5886" max="5887" width="10.5" style="80" customWidth="1"/>
    <col min="5888" max="6134" width="9" style="80"/>
    <col min="6135" max="6135" width="41.6333333333333" style="80" customWidth="1"/>
    <col min="6136" max="6137" width="14.5" style="80" customWidth="1"/>
    <col min="6138" max="6138" width="13.8833333333333" style="80" customWidth="1"/>
    <col min="6139" max="6141" width="9" style="80"/>
    <col min="6142" max="6143" width="10.5" style="80" customWidth="1"/>
    <col min="6144" max="6390" width="9" style="80"/>
    <col min="6391" max="6391" width="41.6333333333333" style="80" customWidth="1"/>
    <col min="6392" max="6393" width="14.5" style="80" customWidth="1"/>
    <col min="6394" max="6394" width="13.8833333333333" style="80" customWidth="1"/>
    <col min="6395" max="6397" width="9" style="80"/>
    <col min="6398" max="6399" width="10.5" style="80" customWidth="1"/>
    <col min="6400" max="6646" width="9" style="80"/>
    <col min="6647" max="6647" width="41.6333333333333" style="80" customWidth="1"/>
    <col min="6648" max="6649" width="14.5" style="80" customWidth="1"/>
    <col min="6650" max="6650" width="13.8833333333333" style="80" customWidth="1"/>
    <col min="6651" max="6653" width="9" style="80"/>
    <col min="6654" max="6655" width="10.5" style="80" customWidth="1"/>
    <col min="6656" max="6902" width="9" style="80"/>
    <col min="6903" max="6903" width="41.6333333333333" style="80" customWidth="1"/>
    <col min="6904" max="6905" width="14.5" style="80" customWidth="1"/>
    <col min="6906" max="6906" width="13.8833333333333" style="80" customWidth="1"/>
    <col min="6907" max="6909" width="9" style="80"/>
    <col min="6910" max="6911" width="10.5" style="80" customWidth="1"/>
    <col min="6912" max="7158" width="9" style="80"/>
    <col min="7159" max="7159" width="41.6333333333333" style="80" customWidth="1"/>
    <col min="7160" max="7161" width="14.5" style="80" customWidth="1"/>
    <col min="7162" max="7162" width="13.8833333333333" style="80" customWidth="1"/>
    <col min="7163" max="7165" width="9" style="80"/>
    <col min="7166" max="7167" width="10.5" style="80" customWidth="1"/>
    <col min="7168" max="7414" width="9" style="80"/>
    <col min="7415" max="7415" width="41.6333333333333" style="80" customWidth="1"/>
    <col min="7416" max="7417" width="14.5" style="80" customWidth="1"/>
    <col min="7418" max="7418" width="13.8833333333333" style="80" customWidth="1"/>
    <col min="7419" max="7421" width="9" style="80"/>
    <col min="7422" max="7423" width="10.5" style="80" customWidth="1"/>
    <col min="7424" max="7670" width="9" style="80"/>
    <col min="7671" max="7671" width="41.6333333333333" style="80" customWidth="1"/>
    <col min="7672" max="7673" width="14.5" style="80" customWidth="1"/>
    <col min="7674" max="7674" width="13.8833333333333" style="80" customWidth="1"/>
    <col min="7675" max="7677" width="9" style="80"/>
    <col min="7678" max="7679" width="10.5" style="80" customWidth="1"/>
    <col min="7680" max="7926" width="9" style="80"/>
    <col min="7927" max="7927" width="41.6333333333333" style="80" customWidth="1"/>
    <col min="7928" max="7929" width="14.5" style="80" customWidth="1"/>
    <col min="7930" max="7930" width="13.8833333333333" style="80" customWidth="1"/>
    <col min="7931" max="7933" width="9" style="80"/>
    <col min="7934" max="7935" width="10.5" style="80" customWidth="1"/>
    <col min="7936" max="8182" width="9" style="80"/>
    <col min="8183" max="8183" width="41.6333333333333" style="80" customWidth="1"/>
    <col min="8184" max="8185" width="14.5" style="80" customWidth="1"/>
    <col min="8186" max="8186" width="13.8833333333333" style="80" customWidth="1"/>
    <col min="8187" max="8189" width="9" style="80"/>
    <col min="8190" max="8191" width="10.5" style="80" customWidth="1"/>
    <col min="8192" max="8438" width="9" style="80"/>
    <col min="8439" max="8439" width="41.6333333333333" style="80" customWidth="1"/>
    <col min="8440" max="8441" width="14.5" style="80" customWidth="1"/>
    <col min="8442" max="8442" width="13.8833333333333" style="80" customWidth="1"/>
    <col min="8443" max="8445" width="9" style="80"/>
    <col min="8446" max="8447" width="10.5" style="80" customWidth="1"/>
    <col min="8448" max="8694" width="9" style="80"/>
    <col min="8695" max="8695" width="41.6333333333333" style="80" customWidth="1"/>
    <col min="8696" max="8697" width="14.5" style="80" customWidth="1"/>
    <col min="8698" max="8698" width="13.8833333333333" style="80" customWidth="1"/>
    <col min="8699" max="8701" width="9" style="80"/>
    <col min="8702" max="8703" width="10.5" style="80" customWidth="1"/>
    <col min="8704" max="8950" width="9" style="80"/>
    <col min="8951" max="8951" width="41.6333333333333" style="80" customWidth="1"/>
    <col min="8952" max="8953" width="14.5" style="80" customWidth="1"/>
    <col min="8954" max="8954" width="13.8833333333333" style="80" customWidth="1"/>
    <col min="8955" max="8957" width="9" style="80"/>
    <col min="8958" max="8959" width="10.5" style="80" customWidth="1"/>
    <col min="8960" max="9206" width="9" style="80"/>
    <col min="9207" max="9207" width="41.6333333333333" style="80" customWidth="1"/>
    <col min="9208" max="9209" width="14.5" style="80" customWidth="1"/>
    <col min="9210" max="9210" width="13.8833333333333" style="80" customWidth="1"/>
    <col min="9211" max="9213" width="9" style="80"/>
    <col min="9214" max="9215" width="10.5" style="80" customWidth="1"/>
    <col min="9216" max="9462" width="9" style="80"/>
    <col min="9463" max="9463" width="41.6333333333333" style="80" customWidth="1"/>
    <col min="9464" max="9465" width="14.5" style="80" customWidth="1"/>
    <col min="9466" max="9466" width="13.8833333333333" style="80" customWidth="1"/>
    <col min="9467" max="9469" width="9" style="80"/>
    <col min="9470" max="9471" width="10.5" style="80" customWidth="1"/>
    <col min="9472" max="9718" width="9" style="80"/>
    <col min="9719" max="9719" width="41.6333333333333" style="80" customWidth="1"/>
    <col min="9720" max="9721" width="14.5" style="80" customWidth="1"/>
    <col min="9722" max="9722" width="13.8833333333333" style="80" customWidth="1"/>
    <col min="9723" max="9725" width="9" style="80"/>
    <col min="9726" max="9727" width="10.5" style="80" customWidth="1"/>
    <col min="9728" max="9974" width="9" style="80"/>
    <col min="9975" max="9975" width="41.6333333333333" style="80" customWidth="1"/>
    <col min="9976" max="9977" width="14.5" style="80" customWidth="1"/>
    <col min="9978" max="9978" width="13.8833333333333" style="80" customWidth="1"/>
    <col min="9979" max="9981" width="9" style="80"/>
    <col min="9982" max="9983" width="10.5" style="80" customWidth="1"/>
    <col min="9984" max="10230" width="9" style="80"/>
    <col min="10231" max="10231" width="41.6333333333333" style="80" customWidth="1"/>
    <col min="10232" max="10233" width="14.5" style="80" customWidth="1"/>
    <col min="10234" max="10234" width="13.8833333333333" style="80" customWidth="1"/>
    <col min="10235" max="10237" width="9" style="80"/>
    <col min="10238" max="10239" width="10.5" style="80" customWidth="1"/>
    <col min="10240" max="10486" width="9" style="80"/>
    <col min="10487" max="10487" width="41.6333333333333" style="80" customWidth="1"/>
    <col min="10488" max="10489" width="14.5" style="80" customWidth="1"/>
    <col min="10490" max="10490" width="13.8833333333333" style="80" customWidth="1"/>
    <col min="10491" max="10493" width="9" style="80"/>
    <col min="10494" max="10495" width="10.5" style="80" customWidth="1"/>
    <col min="10496" max="10742" width="9" style="80"/>
    <col min="10743" max="10743" width="41.6333333333333" style="80" customWidth="1"/>
    <col min="10744" max="10745" width="14.5" style="80" customWidth="1"/>
    <col min="10746" max="10746" width="13.8833333333333" style="80" customWidth="1"/>
    <col min="10747" max="10749" width="9" style="80"/>
    <col min="10750" max="10751" width="10.5" style="80" customWidth="1"/>
    <col min="10752" max="10998" width="9" style="80"/>
    <col min="10999" max="10999" width="41.6333333333333" style="80" customWidth="1"/>
    <col min="11000" max="11001" width="14.5" style="80" customWidth="1"/>
    <col min="11002" max="11002" width="13.8833333333333" style="80" customWidth="1"/>
    <col min="11003" max="11005" width="9" style="80"/>
    <col min="11006" max="11007" width="10.5" style="80" customWidth="1"/>
    <col min="11008" max="11254" width="9" style="80"/>
    <col min="11255" max="11255" width="41.6333333333333" style="80" customWidth="1"/>
    <col min="11256" max="11257" width="14.5" style="80" customWidth="1"/>
    <col min="11258" max="11258" width="13.8833333333333" style="80" customWidth="1"/>
    <col min="11259" max="11261" width="9" style="80"/>
    <col min="11262" max="11263" width="10.5" style="80" customWidth="1"/>
    <col min="11264" max="11510" width="9" style="80"/>
    <col min="11511" max="11511" width="41.6333333333333" style="80" customWidth="1"/>
    <col min="11512" max="11513" width="14.5" style="80" customWidth="1"/>
    <col min="11514" max="11514" width="13.8833333333333" style="80" customWidth="1"/>
    <col min="11515" max="11517" width="9" style="80"/>
    <col min="11518" max="11519" width="10.5" style="80" customWidth="1"/>
    <col min="11520" max="11766" width="9" style="80"/>
    <col min="11767" max="11767" width="41.6333333333333" style="80" customWidth="1"/>
    <col min="11768" max="11769" width="14.5" style="80" customWidth="1"/>
    <col min="11770" max="11770" width="13.8833333333333" style="80" customWidth="1"/>
    <col min="11771" max="11773" width="9" style="80"/>
    <col min="11774" max="11775" width="10.5" style="80" customWidth="1"/>
    <col min="11776" max="12022" width="9" style="80"/>
    <col min="12023" max="12023" width="41.6333333333333" style="80" customWidth="1"/>
    <col min="12024" max="12025" width="14.5" style="80" customWidth="1"/>
    <col min="12026" max="12026" width="13.8833333333333" style="80" customWidth="1"/>
    <col min="12027" max="12029" width="9" style="80"/>
    <col min="12030" max="12031" width="10.5" style="80" customWidth="1"/>
    <col min="12032" max="12278" width="9" style="80"/>
    <col min="12279" max="12279" width="41.6333333333333" style="80" customWidth="1"/>
    <col min="12280" max="12281" width="14.5" style="80" customWidth="1"/>
    <col min="12282" max="12282" width="13.8833333333333" style="80" customWidth="1"/>
    <col min="12283" max="12285" width="9" style="80"/>
    <col min="12286" max="12287" width="10.5" style="80" customWidth="1"/>
    <col min="12288" max="12534" width="9" style="80"/>
    <col min="12535" max="12535" width="41.6333333333333" style="80" customWidth="1"/>
    <col min="12536" max="12537" width="14.5" style="80" customWidth="1"/>
    <col min="12538" max="12538" width="13.8833333333333" style="80" customWidth="1"/>
    <col min="12539" max="12541" width="9" style="80"/>
    <col min="12542" max="12543" width="10.5" style="80" customWidth="1"/>
    <col min="12544" max="12790" width="9" style="80"/>
    <col min="12791" max="12791" width="41.6333333333333" style="80" customWidth="1"/>
    <col min="12792" max="12793" width="14.5" style="80" customWidth="1"/>
    <col min="12794" max="12794" width="13.8833333333333" style="80" customWidth="1"/>
    <col min="12795" max="12797" width="9" style="80"/>
    <col min="12798" max="12799" width="10.5" style="80" customWidth="1"/>
    <col min="12800" max="13046" width="9" style="80"/>
    <col min="13047" max="13047" width="41.6333333333333" style="80" customWidth="1"/>
    <col min="13048" max="13049" width="14.5" style="80" customWidth="1"/>
    <col min="13050" max="13050" width="13.8833333333333" style="80" customWidth="1"/>
    <col min="13051" max="13053" width="9" style="80"/>
    <col min="13054" max="13055" width="10.5" style="80" customWidth="1"/>
    <col min="13056" max="13302" width="9" style="80"/>
    <col min="13303" max="13303" width="41.6333333333333" style="80" customWidth="1"/>
    <col min="13304" max="13305" width="14.5" style="80" customWidth="1"/>
    <col min="13306" max="13306" width="13.8833333333333" style="80" customWidth="1"/>
    <col min="13307" max="13309" width="9" style="80"/>
    <col min="13310" max="13311" width="10.5" style="80" customWidth="1"/>
    <col min="13312" max="13558" width="9" style="80"/>
    <col min="13559" max="13559" width="41.6333333333333" style="80" customWidth="1"/>
    <col min="13560" max="13561" width="14.5" style="80" customWidth="1"/>
    <col min="13562" max="13562" width="13.8833333333333" style="80" customWidth="1"/>
    <col min="13563" max="13565" width="9" style="80"/>
    <col min="13566" max="13567" width="10.5" style="80" customWidth="1"/>
    <col min="13568" max="13814" width="9" style="80"/>
    <col min="13815" max="13815" width="41.6333333333333" style="80" customWidth="1"/>
    <col min="13816" max="13817" width="14.5" style="80" customWidth="1"/>
    <col min="13818" max="13818" width="13.8833333333333" style="80" customWidth="1"/>
    <col min="13819" max="13821" width="9" style="80"/>
    <col min="13822" max="13823" width="10.5" style="80" customWidth="1"/>
    <col min="13824" max="14070" width="9" style="80"/>
    <col min="14071" max="14071" width="41.6333333333333" style="80" customWidth="1"/>
    <col min="14072" max="14073" width="14.5" style="80" customWidth="1"/>
    <col min="14074" max="14074" width="13.8833333333333" style="80" customWidth="1"/>
    <col min="14075" max="14077" width="9" style="80"/>
    <col min="14078" max="14079" width="10.5" style="80" customWidth="1"/>
    <col min="14080" max="14326" width="9" style="80"/>
    <col min="14327" max="14327" width="41.6333333333333" style="80" customWidth="1"/>
    <col min="14328" max="14329" width="14.5" style="80" customWidth="1"/>
    <col min="14330" max="14330" width="13.8833333333333" style="80" customWidth="1"/>
    <col min="14331" max="14333" width="9" style="80"/>
    <col min="14334" max="14335" width="10.5" style="80" customWidth="1"/>
    <col min="14336" max="14582" width="9" style="80"/>
    <col min="14583" max="14583" width="41.6333333333333" style="80" customWidth="1"/>
    <col min="14584" max="14585" width="14.5" style="80" customWidth="1"/>
    <col min="14586" max="14586" width="13.8833333333333" style="80" customWidth="1"/>
    <col min="14587" max="14589" width="9" style="80"/>
    <col min="14590" max="14591" width="10.5" style="80" customWidth="1"/>
    <col min="14592" max="14838" width="9" style="80"/>
    <col min="14839" max="14839" width="41.6333333333333" style="80" customWidth="1"/>
    <col min="14840" max="14841" width="14.5" style="80" customWidth="1"/>
    <col min="14842" max="14842" width="13.8833333333333" style="80" customWidth="1"/>
    <col min="14843" max="14845" width="9" style="80"/>
    <col min="14846" max="14847" width="10.5" style="80" customWidth="1"/>
    <col min="14848" max="15094" width="9" style="80"/>
    <col min="15095" max="15095" width="41.6333333333333" style="80" customWidth="1"/>
    <col min="15096" max="15097" width="14.5" style="80" customWidth="1"/>
    <col min="15098" max="15098" width="13.8833333333333" style="80" customWidth="1"/>
    <col min="15099" max="15101" width="9" style="80"/>
    <col min="15102" max="15103" width="10.5" style="80" customWidth="1"/>
    <col min="15104" max="15350" width="9" style="80"/>
    <col min="15351" max="15351" width="41.6333333333333" style="80" customWidth="1"/>
    <col min="15352" max="15353" width="14.5" style="80" customWidth="1"/>
    <col min="15354" max="15354" width="13.8833333333333" style="80" customWidth="1"/>
    <col min="15355" max="15357" width="9" style="80"/>
    <col min="15358" max="15359" width="10.5" style="80" customWidth="1"/>
    <col min="15360" max="15606" width="9" style="80"/>
    <col min="15607" max="15607" width="41.6333333333333" style="80" customWidth="1"/>
    <col min="15608" max="15609" width="14.5" style="80" customWidth="1"/>
    <col min="15610" max="15610" width="13.8833333333333" style="80" customWidth="1"/>
    <col min="15611" max="15613" width="9" style="80"/>
    <col min="15614" max="15615" width="10.5" style="80" customWidth="1"/>
    <col min="15616" max="15862" width="9" style="80"/>
    <col min="15863" max="15863" width="41.6333333333333" style="80" customWidth="1"/>
    <col min="15864" max="15865" width="14.5" style="80" customWidth="1"/>
    <col min="15866" max="15866" width="13.8833333333333" style="80" customWidth="1"/>
    <col min="15867" max="15869" width="9" style="80"/>
    <col min="15870" max="15871" width="10.5" style="80" customWidth="1"/>
    <col min="15872" max="16118" width="9" style="80"/>
    <col min="16119" max="16119" width="41.6333333333333" style="80" customWidth="1"/>
    <col min="16120" max="16121" width="14.5" style="80" customWidth="1"/>
    <col min="16122" max="16122" width="13.8833333333333" style="80" customWidth="1"/>
    <col min="16123" max="16125" width="9" style="80"/>
    <col min="16126" max="16127" width="10.5" style="80" customWidth="1"/>
    <col min="16128" max="16384" width="9" style="80"/>
  </cols>
  <sheetData>
    <row r="1" ht="45" customHeight="1" spans="1:4">
      <c r="A1" s="82" t="s">
        <v>3150</v>
      </c>
      <c r="B1" s="83"/>
      <c r="C1" s="83"/>
      <c r="D1" s="82"/>
    </row>
    <row r="2" ht="20.1" customHeight="1" spans="1:4">
      <c r="A2" s="84"/>
      <c r="B2" s="85"/>
      <c r="C2" s="86"/>
      <c r="D2" s="87" t="s">
        <v>3031</v>
      </c>
    </row>
    <row r="3" ht="45" customHeight="1" spans="1:5">
      <c r="A3" s="88" t="s">
        <v>2452</v>
      </c>
      <c r="B3" s="89" t="s">
        <v>4</v>
      </c>
      <c r="C3" s="89" t="s">
        <v>5</v>
      </c>
      <c r="D3" s="89" t="s">
        <v>6</v>
      </c>
      <c r="E3" s="90" t="s">
        <v>7</v>
      </c>
    </row>
    <row r="4" ht="36" customHeight="1" spans="1:5">
      <c r="A4" s="91" t="s">
        <v>3136</v>
      </c>
      <c r="B4" s="92">
        <v>78900</v>
      </c>
      <c r="C4" s="92">
        <v>90182</v>
      </c>
      <c r="D4" s="93">
        <f t="shared" ref="D4:D22" si="0">IF(B4&lt;&gt;0,C4/B4-1,"")</f>
        <v>0.143</v>
      </c>
      <c r="E4" s="90" t="str">
        <f t="shared" ref="E4:E22" si="1">IF(A4&lt;&gt;"",IF(SUM(B4:C4)&lt;&gt;0,"是","否"),"是")</f>
        <v>是</v>
      </c>
    </row>
    <row r="5" ht="36" customHeight="1" spans="1:5">
      <c r="A5" s="94" t="s">
        <v>3137</v>
      </c>
      <c r="B5" s="95">
        <v>78718</v>
      </c>
      <c r="C5" s="95">
        <v>90002</v>
      </c>
      <c r="D5" s="93">
        <f t="shared" si="0"/>
        <v>0.143</v>
      </c>
      <c r="E5" s="90" t="str">
        <f t="shared" si="1"/>
        <v>是</v>
      </c>
    </row>
    <row r="6" ht="36" customHeight="1" spans="1:5">
      <c r="A6" s="91" t="s">
        <v>3138</v>
      </c>
      <c r="B6" s="92">
        <v>28879</v>
      </c>
      <c r="C6" s="92">
        <v>34805</v>
      </c>
      <c r="D6" s="93">
        <f t="shared" si="0"/>
        <v>0.205</v>
      </c>
      <c r="E6" s="90" t="str">
        <f t="shared" si="1"/>
        <v>是</v>
      </c>
    </row>
    <row r="7" ht="36" customHeight="1" spans="1:5">
      <c r="A7" s="94" t="s">
        <v>3137</v>
      </c>
      <c r="B7" s="95">
        <v>28832</v>
      </c>
      <c r="C7" s="96">
        <v>34685</v>
      </c>
      <c r="D7" s="93">
        <f t="shared" si="0"/>
        <v>0.203</v>
      </c>
      <c r="E7" s="90" t="str">
        <f t="shared" si="1"/>
        <v>是</v>
      </c>
    </row>
    <row r="8" ht="36" hidden="1" customHeight="1" spans="1:6">
      <c r="A8" s="91" t="s">
        <v>3139</v>
      </c>
      <c r="B8" s="92">
        <v>2141</v>
      </c>
      <c r="C8" s="92">
        <v>954</v>
      </c>
      <c r="D8" s="93">
        <f t="shared" si="0"/>
        <v>-0.554</v>
      </c>
      <c r="E8" s="90" t="str">
        <f t="shared" si="1"/>
        <v>是</v>
      </c>
      <c r="F8" s="80" t="s">
        <v>3151</v>
      </c>
    </row>
    <row r="9" ht="36" hidden="1" customHeight="1" spans="1:5">
      <c r="A9" s="94" t="s">
        <v>3137</v>
      </c>
      <c r="B9" s="95">
        <v>711</v>
      </c>
      <c r="C9" s="96">
        <v>631</v>
      </c>
      <c r="D9" s="93">
        <f t="shared" si="0"/>
        <v>-0.113</v>
      </c>
      <c r="E9" s="90" t="str">
        <f t="shared" si="1"/>
        <v>是</v>
      </c>
    </row>
    <row r="10" ht="36" customHeight="1" spans="1:5">
      <c r="A10" s="91" t="s">
        <v>3140</v>
      </c>
      <c r="B10" s="92">
        <v>29400</v>
      </c>
      <c r="C10" s="92">
        <v>32840</v>
      </c>
      <c r="D10" s="93">
        <f t="shared" si="0"/>
        <v>0.117</v>
      </c>
      <c r="E10" s="90" t="str">
        <f t="shared" si="1"/>
        <v>是</v>
      </c>
    </row>
    <row r="11" ht="36" customHeight="1" spans="1:5">
      <c r="A11" s="94" t="s">
        <v>3137</v>
      </c>
      <c r="B11" s="95">
        <v>29354</v>
      </c>
      <c r="C11" s="97">
        <v>32820</v>
      </c>
      <c r="D11" s="93">
        <f t="shared" si="0"/>
        <v>0.118</v>
      </c>
      <c r="E11" s="90" t="str">
        <f t="shared" si="1"/>
        <v>是</v>
      </c>
    </row>
    <row r="12" ht="36" customHeight="1" spans="1:5">
      <c r="A12" s="91" t="s">
        <v>3141</v>
      </c>
      <c r="B12" s="92">
        <v>758</v>
      </c>
      <c r="C12" s="92">
        <v>946</v>
      </c>
      <c r="D12" s="93">
        <f t="shared" si="0"/>
        <v>0.248</v>
      </c>
      <c r="E12" s="90" t="str">
        <f t="shared" si="1"/>
        <v>是</v>
      </c>
    </row>
    <row r="13" ht="36" customHeight="1" spans="1:5">
      <c r="A13" s="94" t="s">
        <v>3137</v>
      </c>
      <c r="B13" s="95">
        <v>753</v>
      </c>
      <c r="C13" s="97">
        <v>946</v>
      </c>
      <c r="D13" s="93">
        <f t="shared" si="0"/>
        <v>0.256</v>
      </c>
      <c r="E13" s="90" t="str">
        <f t="shared" si="1"/>
        <v>是</v>
      </c>
    </row>
    <row r="14" s="79" customFormat="1" ht="24" customHeight="1" spans="1:5">
      <c r="A14" s="91" t="s">
        <v>3142</v>
      </c>
      <c r="B14" s="92">
        <v>5596</v>
      </c>
      <c r="C14" s="92">
        <v>6140</v>
      </c>
      <c r="D14" s="93">
        <f t="shared" si="0"/>
        <v>0.097</v>
      </c>
      <c r="E14" s="90" t="str">
        <f t="shared" si="1"/>
        <v>是</v>
      </c>
    </row>
    <row r="15" ht="39" customHeight="1" spans="1:5">
      <c r="A15" s="94" t="s">
        <v>3137</v>
      </c>
      <c r="B15" s="95">
        <v>5585</v>
      </c>
      <c r="C15" s="96">
        <v>6134</v>
      </c>
      <c r="D15" s="93">
        <f t="shared" si="0"/>
        <v>0.098</v>
      </c>
      <c r="E15" s="90" t="str">
        <f t="shared" si="1"/>
        <v>是</v>
      </c>
    </row>
    <row r="16" ht="36" customHeight="1" spans="1:5">
      <c r="A16" s="91" t="s">
        <v>3143</v>
      </c>
      <c r="B16" s="92">
        <v>21299</v>
      </c>
      <c r="C16" s="92">
        <v>28993</v>
      </c>
      <c r="D16" s="93">
        <f t="shared" si="0"/>
        <v>0.361</v>
      </c>
      <c r="E16" s="90" t="str">
        <f t="shared" si="1"/>
        <v>是</v>
      </c>
    </row>
    <row r="17" ht="36" customHeight="1" spans="1:5">
      <c r="A17" s="94" t="s">
        <v>3137</v>
      </c>
      <c r="B17" s="95">
        <v>21299</v>
      </c>
      <c r="C17" s="98">
        <v>28993</v>
      </c>
      <c r="D17" s="93">
        <f t="shared" si="0"/>
        <v>0.361</v>
      </c>
      <c r="E17" s="90" t="str">
        <f t="shared" si="1"/>
        <v>是</v>
      </c>
    </row>
    <row r="18" ht="36" customHeight="1" spans="1:5">
      <c r="A18" s="99" t="s">
        <v>3144</v>
      </c>
      <c r="B18" s="92">
        <f>B4+B6+B8+B10+B12+B14+B16</f>
        <v>166973</v>
      </c>
      <c r="C18" s="92">
        <f>C4+C6+C8+C10+C12+C14+C16</f>
        <v>194860</v>
      </c>
      <c r="D18" s="93">
        <f t="shared" si="0"/>
        <v>0.167</v>
      </c>
      <c r="E18" s="90" t="str">
        <f t="shared" si="1"/>
        <v>是</v>
      </c>
    </row>
    <row r="19" ht="36" customHeight="1" spans="1:5">
      <c r="A19" s="94" t="s">
        <v>3145</v>
      </c>
      <c r="B19" s="92">
        <f>B5+B7+B9+B11+B13+B15+B17</f>
        <v>165252</v>
      </c>
      <c r="C19" s="92">
        <f>C5+C7+C9+C11+C13+C15+C17</f>
        <v>194211</v>
      </c>
      <c r="D19" s="93">
        <f t="shared" si="0"/>
        <v>0.175</v>
      </c>
      <c r="E19" s="90" t="str">
        <f t="shared" si="1"/>
        <v>是</v>
      </c>
    </row>
    <row r="20" ht="36" customHeight="1" spans="1:5">
      <c r="A20" s="91" t="s">
        <v>3146</v>
      </c>
      <c r="B20" s="92"/>
      <c r="C20" s="92"/>
      <c r="D20" s="93" t="str">
        <f t="shared" si="0"/>
        <v/>
      </c>
      <c r="E20" s="90" t="str">
        <f t="shared" si="1"/>
        <v>否</v>
      </c>
    </row>
    <row r="21" ht="36" customHeight="1" spans="1:5">
      <c r="A21" s="100" t="s">
        <v>3147</v>
      </c>
      <c r="B21" s="92">
        <v>80820</v>
      </c>
      <c r="C21" s="92">
        <v>89041</v>
      </c>
      <c r="D21" s="93">
        <f t="shared" si="0"/>
        <v>0.102</v>
      </c>
      <c r="E21" s="90" t="str">
        <f t="shared" si="1"/>
        <v>是</v>
      </c>
    </row>
    <row r="22" ht="36" customHeight="1" spans="1:5">
      <c r="A22" s="99" t="s">
        <v>3148</v>
      </c>
      <c r="B22" s="92">
        <f>B18+B20+B21</f>
        <v>247793</v>
      </c>
      <c r="C22" s="92">
        <f>C18+C20+C21</f>
        <v>283901</v>
      </c>
      <c r="D22" s="93">
        <f t="shared" si="0"/>
        <v>0.146</v>
      </c>
      <c r="E22" s="90" t="str">
        <f t="shared" si="1"/>
        <v>是</v>
      </c>
    </row>
    <row r="23" spans="2:3">
      <c r="B23" s="101"/>
      <c r="C23" s="101"/>
    </row>
    <row r="24" spans="2:3">
      <c r="B24" s="101"/>
      <c r="C24" s="101"/>
    </row>
    <row r="25" spans="2:3">
      <c r="B25" s="101"/>
      <c r="C25" s="101"/>
    </row>
    <row r="26" spans="2:3">
      <c r="B26" s="101"/>
      <c r="C26" s="101"/>
    </row>
  </sheetData>
  <autoFilter ref="A3:F22">
    <filterColumn colId="4">
      <customFilters>
        <customFilter operator="equal" val="是"/>
      </customFilters>
    </filterColumn>
    <extLst/>
  </autoFilter>
  <mergeCells count="1">
    <mergeCell ref="A1:D1"/>
  </mergeCells>
  <conditionalFormatting sqref="E16:F16">
    <cfRule type="cellIs" dxfId="5" priority="5" stopIfTrue="1" operator="lessThan">
      <formula>0</formula>
    </cfRule>
  </conditionalFormatting>
  <printOptions horizontalCentered="1"/>
  <pageMargins left="0.471527777777778" right="0.393055555555556" top="0.747916666666667" bottom="0.747916666666667" header="0.313888888888889" footer="0.313888888888889"/>
  <pageSetup paperSize="9" scale="75" orientation="portrait"/>
  <headerFooter alignWithMargins="0">
    <oddFooter>&amp;C&amp;16- &amp;P -</oddFooter>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33"/>
  <sheetViews>
    <sheetView workbookViewId="0">
      <selection activeCell="C16" sqref="C16"/>
    </sheetView>
  </sheetViews>
  <sheetFormatPr defaultColWidth="10" defaultRowHeight="13.5"/>
  <cols>
    <col min="1" max="1" width="24.6333333333333" style="33" customWidth="1"/>
    <col min="2" max="7" width="15.6333333333333" style="33" customWidth="1"/>
    <col min="8" max="8" width="9.76666666666667" style="33" customWidth="1"/>
    <col min="9" max="16384" width="10" style="33"/>
  </cols>
  <sheetData>
    <row r="1" s="33" customFormat="1" ht="30" customHeight="1" spans="1:1">
      <c r="A1" s="64"/>
    </row>
    <row r="2" s="33" customFormat="1" ht="28.6" customHeight="1" spans="1:7">
      <c r="A2" s="77" t="s">
        <v>3152</v>
      </c>
      <c r="B2" s="77"/>
      <c r="C2" s="77"/>
      <c r="D2" s="77"/>
      <c r="E2" s="77"/>
      <c r="F2" s="77"/>
      <c r="G2" s="77"/>
    </row>
    <row r="3" s="33" customFormat="1" ht="23" customHeight="1" spans="1:7">
      <c r="A3" s="67"/>
      <c r="B3" s="67"/>
      <c r="F3" s="68" t="s">
        <v>3153</v>
      </c>
      <c r="G3" s="68"/>
    </row>
    <row r="4" s="33" customFormat="1" ht="30" customHeight="1" spans="1:7">
      <c r="A4" s="72" t="s">
        <v>3154</v>
      </c>
      <c r="B4" s="72" t="s">
        <v>3155</v>
      </c>
      <c r="C4" s="72"/>
      <c r="D4" s="72"/>
      <c r="E4" s="72" t="s">
        <v>3156</v>
      </c>
      <c r="F4" s="72"/>
      <c r="G4" s="72"/>
    </row>
    <row r="5" s="33" customFormat="1" ht="30" customHeight="1" spans="1:7">
      <c r="A5" s="72"/>
      <c r="B5" s="78"/>
      <c r="C5" s="72" t="s">
        <v>3157</v>
      </c>
      <c r="D5" s="72" t="s">
        <v>3158</v>
      </c>
      <c r="E5" s="78"/>
      <c r="F5" s="72" t="s">
        <v>3157</v>
      </c>
      <c r="G5" s="72" t="s">
        <v>3158</v>
      </c>
    </row>
    <row r="6" s="33" customFormat="1" ht="30" customHeight="1" spans="1:7">
      <c r="A6" s="72" t="s">
        <v>3159</v>
      </c>
      <c r="B6" s="72" t="s">
        <v>3160</v>
      </c>
      <c r="C6" s="72" t="s">
        <v>3161</v>
      </c>
      <c r="D6" s="72" t="s">
        <v>3162</v>
      </c>
      <c r="E6" s="72" t="s">
        <v>3163</v>
      </c>
      <c r="F6" s="72" t="s">
        <v>3164</v>
      </c>
      <c r="G6" s="72" t="s">
        <v>3165</v>
      </c>
    </row>
    <row r="7" s="33" customFormat="1" ht="30" customHeight="1" spans="1:7">
      <c r="A7" s="74" t="s">
        <v>2475</v>
      </c>
      <c r="B7" s="78">
        <f t="shared" ref="B7:G7" si="0">SUM(B8)</f>
        <v>62.99</v>
      </c>
      <c r="C7" s="78">
        <f t="shared" si="0"/>
        <v>15.59</v>
      </c>
      <c r="D7" s="78">
        <f t="shared" si="0"/>
        <v>47.4</v>
      </c>
      <c r="E7" s="78">
        <f t="shared" si="0"/>
        <v>51.62</v>
      </c>
      <c r="F7" s="78">
        <f t="shared" si="0"/>
        <v>11.45</v>
      </c>
      <c r="G7" s="78">
        <f t="shared" si="0"/>
        <v>40.17</v>
      </c>
    </row>
    <row r="8" s="33" customFormat="1" ht="30" customHeight="1" spans="1:7">
      <c r="A8" s="74" t="s">
        <v>3166</v>
      </c>
      <c r="B8" s="78">
        <f>C8+D8</f>
        <v>62.99</v>
      </c>
      <c r="C8" s="78">
        <v>15.59</v>
      </c>
      <c r="D8" s="78">
        <v>47.4</v>
      </c>
      <c r="E8" s="78">
        <f>F8+G8</f>
        <v>51.62</v>
      </c>
      <c r="F8" s="78">
        <v>11.45</v>
      </c>
      <c r="G8" s="78">
        <v>40.17</v>
      </c>
    </row>
    <row r="9" s="35" customFormat="1" ht="25" customHeight="1" spans="1:7">
      <c r="A9" s="63" t="s">
        <v>3167</v>
      </c>
      <c r="B9" s="63"/>
      <c r="C9" s="63"/>
      <c r="D9" s="63"/>
      <c r="E9" s="63"/>
      <c r="F9" s="63"/>
      <c r="G9" s="63"/>
    </row>
    <row r="10" s="35" customFormat="1" ht="25" customHeight="1" spans="1:7">
      <c r="A10" s="63" t="s">
        <v>3168</v>
      </c>
      <c r="B10" s="63"/>
      <c r="C10" s="63"/>
      <c r="D10" s="63"/>
      <c r="E10" s="63"/>
      <c r="F10" s="63"/>
      <c r="G10" s="63"/>
    </row>
    <row r="11" s="33" customFormat="1" ht="18" customHeight="1" spans="1:7">
      <c r="A11" s="64"/>
      <c r="B11" s="64"/>
      <c r="C11" s="64"/>
      <c r="D11" s="64"/>
      <c r="E11" s="64"/>
      <c r="F11" s="64"/>
      <c r="G11" s="64"/>
    </row>
    <row r="12" s="33" customFormat="1" ht="18" customHeight="1" spans="1:7">
      <c r="A12" s="64"/>
      <c r="B12" s="64"/>
      <c r="C12" s="64"/>
      <c r="D12" s="64"/>
      <c r="E12" s="64"/>
      <c r="F12" s="64"/>
      <c r="G12" s="64"/>
    </row>
    <row r="13" s="33" customFormat="1" ht="18" customHeight="1" spans="1:7">
      <c r="A13" s="64"/>
      <c r="B13" s="64"/>
      <c r="C13" s="64"/>
      <c r="D13" s="64"/>
      <c r="E13" s="64"/>
      <c r="F13" s="64"/>
      <c r="G13" s="64"/>
    </row>
    <row r="14" s="33" customFormat="1" ht="18" customHeight="1" spans="1:7">
      <c r="A14" s="64"/>
      <c r="B14" s="64"/>
      <c r="C14" s="64"/>
      <c r="D14" s="64"/>
      <c r="E14" s="64"/>
      <c r="F14" s="64"/>
      <c r="G14" s="64"/>
    </row>
    <row r="15" s="33" customFormat="1" ht="14" customHeight="1" spans="1:7">
      <c r="A15" s="64"/>
      <c r="B15" s="64"/>
      <c r="C15" s="64"/>
      <c r="D15" s="64"/>
      <c r="E15" s="64"/>
      <c r="F15" s="64"/>
      <c r="G15" s="64"/>
    </row>
    <row r="32" s="35" customFormat="1" ht="14.25" spans="1:16384">
      <c r="A32" s="33"/>
      <c r="B32" s="33"/>
      <c r="C32" s="33"/>
      <c r="D32" s="33"/>
      <c r="E32" s="33"/>
      <c r="F32" s="33"/>
      <c r="G32" s="33"/>
      <c r="H32" s="33"/>
      <c r="I32" s="33"/>
      <c r="J32" s="33"/>
      <c r="K32" s="33"/>
      <c r="L32" s="33"/>
      <c r="M32" s="33"/>
      <c r="N32" s="33"/>
      <c r="O32" s="33"/>
      <c r="P32" s="33"/>
      <c r="Q32" s="33"/>
      <c r="R32" s="33"/>
      <c r="S32" s="33"/>
      <c r="T32" s="33"/>
      <c r="U32" s="33"/>
      <c r="V32" s="33"/>
      <c r="W32" s="33"/>
      <c r="X32" s="33"/>
      <c r="Y32" s="33"/>
      <c r="Z32" s="33"/>
      <c r="AA32" s="33"/>
      <c r="AB32" s="33"/>
      <c r="AC32" s="33"/>
      <c r="AD32" s="33"/>
      <c r="AE32" s="33"/>
      <c r="AF32" s="33"/>
      <c r="AG32" s="33"/>
      <c r="AH32" s="33"/>
      <c r="AI32" s="33"/>
      <c r="AJ32" s="33"/>
      <c r="AK32" s="33"/>
      <c r="AL32" s="33"/>
      <c r="AM32" s="33"/>
      <c r="AN32" s="33"/>
      <c r="AO32" s="33"/>
      <c r="AP32" s="33"/>
      <c r="AQ32" s="33"/>
      <c r="AR32" s="33"/>
      <c r="AS32" s="33"/>
      <c r="AT32" s="33"/>
      <c r="AU32" s="33"/>
      <c r="AV32" s="33"/>
      <c r="AW32" s="33"/>
      <c r="AX32" s="33"/>
      <c r="AY32" s="33"/>
      <c r="AZ32" s="33"/>
      <c r="BA32" s="33"/>
      <c r="BB32" s="33"/>
      <c r="BC32" s="33"/>
      <c r="BD32" s="33"/>
      <c r="BE32" s="33"/>
      <c r="BF32" s="33"/>
      <c r="BG32" s="33"/>
      <c r="BH32" s="33"/>
      <c r="BI32" s="33"/>
      <c r="BJ32" s="33"/>
      <c r="BK32" s="33"/>
      <c r="BL32" s="33"/>
      <c r="BM32" s="33"/>
      <c r="BN32" s="33"/>
      <c r="BO32" s="33"/>
      <c r="BP32" s="33"/>
      <c r="BQ32" s="33"/>
      <c r="BR32" s="33"/>
      <c r="BS32" s="33"/>
      <c r="BT32" s="33"/>
      <c r="BU32" s="33"/>
      <c r="BV32" s="33"/>
      <c r="BW32" s="33"/>
      <c r="BX32" s="33"/>
      <c r="BY32" s="33"/>
      <c r="BZ32" s="33"/>
      <c r="CA32" s="33"/>
      <c r="CB32" s="33"/>
      <c r="CC32" s="33"/>
      <c r="CD32" s="33"/>
      <c r="CE32" s="33"/>
      <c r="CF32" s="33"/>
      <c r="CG32" s="33"/>
      <c r="CH32" s="33"/>
      <c r="CI32" s="33"/>
      <c r="CJ32" s="33"/>
      <c r="CK32" s="33"/>
      <c r="CL32" s="33"/>
      <c r="CM32" s="33"/>
      <c r="CN32" s="33"/>
      <c r="CO32" s="33"/>
      <c r="CP32" s="33"/>
      <c r="CQ32" s="33"/>
      <c r="CR32" s="33"/>
      <c r="CS32" s="33"/>
      <c r="CT32" s="33"/>
      <c r="CU32" s="33"/>
      <c r="CV32" s="33"/>
      <c r="CW32" s="33"/>
      <c r="CX32" s="33"/>
      <c r="CY32" s="33"/>
      <c r="CZ32" s="33"/>
      <c r="DA32" s="33"/>
      <c r="DB32" s="33"/>
      <c r="DC32" s="33"/>
      <c r="DD32" s="33"/>
      <c r="DE32" s="33"/>
      <c r="DF32" s="33"/>
      <c r="DG32" s="33"/>
      <c r="DH32" s="33"/>
      <c r="DI32" s="33"/>
      <c r="DJ32" s="33"/>
      <c r="DK32" s="33"/>
      <c r="DL32" s="33"/>
      <c r="DM32" s="33"/>
      <c r="DN32" s="33"/>
      <c r="DO32" s="33"/>
      <c r="DP32" s="33"/>
      <c r="DQ32" s="33"/>
      <c r="DR32" s="33"/>
      <c r="DS32" s="33"/>
      <c r="DT32" s="33"/>
      <c r="DU32" s="33"/>
      <c r="DV32" s="33"/>
      <c r="DW32" s="33"/>
      <c r="DX32" s="33"/>
      <c r="DY32" s="33"/>
      <c r="DZ32" s="33"/>
      <c r="EA32" s="33"/>
      <c r="EB32" s="33"/>
      <c r="EC32" s="33"/>
      <c r="ED32" s="33"/>
      <c r="EE32" s="33"/>
      <c r="EF32" s="33"/>
      <c r="EG32" s="33"/>
      <c r="EH32" s="33"/>
      <c r="EI32" s="33"/>
      <c r="EJ32" s="33"/>
      <c r="EK32" s="33"/>
      <c r="EL32" s="33"/>
      <c r="EM32" s="33"/>
      <c r="EN32" s="33"/>
      <c r="EO32" s="33"/>
      <c r="EP32" s="33"/>
      <c r="EQ32" s="33"/>
      <c r="ER32" s="33"/>
      <c r="ES32" s="33"/>
      <c r="ET32" s="33"/>
      <c r="EU32" s="33"/>
      <c r="EV32" s="33"/>
      <c r="EW32" s="33"/>
      <c r="EX32" s="33"/>
      <c r="EY32" s="33"/>
      <c r="EZ32" s="33"/>
      <c r="FA32" s="33"/>
      <c r="FB32" s="33"/>
      <c r="FC32" s="33"/>
      <c r="FD32" s="33"/>
      <c r="FE32" s="33"/>
      <c r="FF32" s="33"/>
      <c r="FG32" s="33"/>
      <c r="FH32" s="33"/>
      <c r="FI32" s="33"/>
      <c r="FJ32" s="33"/>
      <c r="FK32" s="33"/>
      <c r="FL32" s="33"/>
      <c r="FM32" s="33"/>
      <c r="FN32" s="33"/>
      <c r="FO32" s="33"/>
      <c r="FP32" s="33"/>
      <c r="FQ32" s="33"/>
      <c r="FR32" s="33"/>
      <c r="FS32" s="33"/>
      <c r="FT32" s="33"/>
      <c r="FU32" s="33"/>
      <c r="FV32" s="33"/>
      <c r="FW32" s="33"/>
      <c r="FX32" s="33"/>
      <c r="FY32" s="33"/>
      <c r="FZ32" s="33"/>
      <c r="GA32" s="33"/>
      <c r="GB32" s="33"/>
      <c r="GC32" s="33"/>
      <c r="GD32" s="33"/>
      <c r="GE32" s="33"/>
      <c r="GF32" s="33"/>
      <c r="GG32" s="33"/>
      <c r="GH32" s="33"/>
      <c r="GI32" s="33"/>
      <c r="GJ32" s="33"/>
      <c r="GK32" s="33"/>
      <c r="GL32" s="33"/>
      <c r="GM32" s="33"/>
      <c r="GN32" s="33"/>
      <c r="GO32" s="33"/>
      <c r="GP32" s="33"/>
      <c r="GQ32" s="33"/>
      <c r="GR32" s="33"/>
      <c r="GS32" s="33"/>
      <c r="GT32" s="33"/>
      <c r="GU32" s="33"/>
      <c r="GV32" s="33"/>
      <c r="GW32" s="33"/>
      <c r="GX32" s="33"/>
      <c r="GY32" s="33"/>
      <c r="GZ32" s="33"/>
      <c r="HA32" s="33"/>
      <c r="HB32" s="33"/>
      <c r="HC32" s="33"/>
      <c r="HD32" s="33"/>
      <c r="HE32" s="33"/>
      <c r="HF32" s="33"/>
      <c r="HG32" s="33"/>
      <c r="HH32" s="33"/>
      <c r="HI32" s="33"/>
      <c r="HJ32" s="33"/>
      <c r="HK32" s="33"/>
      <c r="HL32" s="33"/>
      <c r="HM32" s="33"/>
      <c r="HN32" s="33"/>
      <c r="HO32" s="33"/>
      <c r="HP32" s="33"/>
      <c r="HQ32" s="33"/>
      <c r="HR32" s="33"/>
      <c r="HS32" s="33"/>
      <c r="HT32" s="33"/>
      <c r="HU32" s="33"/>
      <c r="HV32" s="33"/>
      <c r="HW32" s="33"/>
      <c r="HX32" s="33"/>
      <c r="HY32" s="33"/>
      <c r="HZ32" s="33"/>
      <c r="IA32" s="33"/>
      <c r="IB32" s="33"/>
      <c r="IC32" s="33"/>
      <c r="ID32" s="33"/>
      <c r="IE32" s="33"/>
      <c r="IF32" s="33"/>
      <c r="IG32" s="33"/>
      <c r="IH32" s="33"/>
      <c r="II32" s="33"/>
      <c r="IJ32" s="33"/>
      <c r="IK32" s="33"/>
      <c r="IL32" s="33"/>
      <c r="IM32" s="33"/>
      <c r="IN32" s="33"/>
      <c r="IO32" s="33"/>
      <c r="IP32" s="33"/>
      <c r="IQ32" s="33"/>
      <c r="IR32" s="33"/>
      <c r="IS32" s="33"/>
      <c r="IT32" s="33"/>
      <c r="IU32" s="33"/>
      <c r="IV32" s="33"/>
      <c r="IW32" s="33"/>
      <c r="IX32" s="33"/>
      <c r="IY32" s="33"/>
      <c r="IZ32" s="33"/>
      <c r="JA32" s="33"/>
      <c r="JB32" s="33"/>
      <c r="JC32" s="33"/>
      <c r="JD32" s="33"/>
      <c r="JE32" s="33"/>
      <c r="JF32" s="33"/>
      <c r="JG32" s="33"/>
      <c r="JH32" s="33"/>
      <c r="JI32" s="33"/>
      <c r="JJ32" s="33"/>
      <c r="JK32" s="33"/>
      <c r="JL32" s="33"/>
      <c r="JM32" s="33"/>
      <c r="JN32" s="33"/>
      <c r="JO32" s="33"/>
      <c r="JP32" s="33"/>
      <c r="JQ32" s="33"/>
      <c r="JR32" s="33"/>
      <c r="JS32" s="33"/>
      <c r="JT32" s="33"/>
      <c r="JU32" s="33"/>
      <c r="JV32" s="33"/>
      <c r="JW32" s="33"/>
      <c r="JX32" s="33"/>
      <c r="JY32" s="33"/>
      <c r="JZ32" s="33"/>
      <c r="KA32" s="33"/>
      <c r="KB32" s="33"/>
      <c r="KC32" s="33"/>
      <c r="KD32" s="33"/>
      <c r="KE32" s="33"/>
      <c r="KF32" s="33"/>
      <c r="KG32" s="33"/>
      <c r="KH32" s="33"/>
      <c r="KI32" s="33"/>
      <c r="KJ32" s="33"/>
      <c r="KK32" s="33"/>
      <c r="KL32" s="33"/>
      <c r="KM32" s="33"/>
      <c r="KN32" s="33"/>
      <c r="KO32" s="33"/>
      <c r="KP32" s="33"/>
      <c r="KQ32" s="33"/>
      <c r="KR32" s="33"/>
      <c r="KS32" s="33"/>
      <c r="KT32" s="33"/>
      <c r="KU32" s="33"/>
      <c r="KV32" s="33"/>
      <c r="KW32" s="33"/>
      <c r="KX32" s="33"/>
      <c r="KY32" s="33"/>
      <c r="KZ32" s="33"/>
      <c r="LA32" s="33"/>
      <c r="LB32" s="33"/>
      <c r="LC32" s="33"/>
      <c r="LD32" s="33"/>
      <c r="LE32" s="33"/>
      <c r="LF32" s="33"/>
      <c r="LG32" s="33"/>
      <c r="LH32" s="33"/>
      <c r="LI32" s="33"/>
      <c r="LJ32" s="33"/>
      <c r="LK32" s="33"/>
      <c r="LL32" s="33"/>
      <c r="LM32" s="33"/>
      <c r="LN32" s="33"/>
      <c r="LO32" s="33"/>
      <c r="LP32" s="33"/>
      <c r="LQ32" s="33"/>
      <c r="LR32" s="33"/>
      <c r="LS32" s="33"/>
      <c r="LT32" s="33"/>
      <c r="LU32" s="33"/>
      <c r="LV32" s="33"/>
      <c r="LW32" s="33"/>
      <c r="LX32" s="33"/>
      <c r="LY32" s="33"/>
      <c r="LZ32" s="33"/>
      <c r="MA32" s="33"/>
      <c r="MB32" s="33"/>
      <c r="MC32" s="33"/>
      <c r="MD32" s="33"/>
      <c r="ME32" s="33"/>
      <c r="MF32" s="33"/>
      <c r="MG32" s="33"/>
      <c r="MH32" s="33"/>
      <c r="MI32" s="33"/>
      <c r="MJ32" s="33"/>
      <c r="MK32" s="33"/>
      <c r="ML32" s="33"/>
      <c r="MM32" s="33"/>
      <c r="MN32" s="33"/>
      <c r="MO32" s="33"/>
      <c r="MP32" s="33"/>
      <c r="MQ32" s="33"/>
      <c r="MR32" s="33"/>
      <c r="MS32" s="33"/>
      <c r="MT32" s="33"/>
      <c r="MU32" s="33"/>
      <c r="MV32" s="33"/>
      <c r="MW32" s="33"/>
      <c r="MX32" s="33"/>
      <c r="MY32" s="33"/>
      <c r="MZ32" s="33"/>
      <c r="NA32" s="33"/>
      <c r="NB32" s="33"/>
      <c r="NC32" s="33"/>
      <c r="ND32" s="33"/>
      <c r="NE32" s="33"/>
      <c r="NF32" s="33"/>
      <c r="NG32" s="33"/>
      <c r="NH32" s="33"/>
      <c r="NI32" s="33"/>
      <c r="NJ32" s="33"/>
      <c r="NK32" s="33"/>
      <c r="NL32" s="33"/>
      <c r="NM32" s="33"/>
      <c r="NN32" s="33"/>
      <c r="NO32" s="33"/>
      <c r="NP32" s="33"/>
      <c r="NQ32" s="33"/>
      <c r="NR32" s="33"/>
      <c r="NS32" s="33"/>
      <c r="NT32" s="33"/>
      <c r="NU32" s="33"/>
      <c r="NV32" s="33"/>
      <c r="NW32" s="33"/>
      <c r="NX32" s="33"/>
      <c r="NY32" s="33"/>
      <c r="NZ32" s="33"/>
      <c r="OA32" s="33"/>
      <c r="OB32" s="33"/>
      <c r="OC32" s="33"/>
      <c r="OD32" s="33"/>
      <c r="OE32" s="33"/>
      <c r="OF32" s="33"/>
      <c r="OG32" s="33"/>
      <c r="OH32" s="33"/>
      <c r="OI32" s="33"/>
      <c r="OJ32" s="33"/>
      <c r="OK32" s="33"/>
      <c r="OL32" s="33"/>
      <c r="OM32" s="33"/>
      <c r="ON32" s="33"/>
      <c r="OO32" s="33"/>
      <c r="OP32" s="33"/>
      <c r="OQ32" s="33"/>
      <c r="OR32" s="33"/>
      <c r="OS32" s="33"/>
      <c r="OT32" s="33"/>
      <c r="OU32" s="33"/>
      <c r="OV32" s="33"/>
      <c r="OW32" s="33"/>
      <c r="OX32" s="33"/>
      <c r="OY32" s="33"/>
      <c r="OZ32" s="33"/>
      <c r="PA32" s="33"/>
      <c r="PB32" s="33"/>
      <c r="PC32" s="33"/>
      <c r="PD32" s="33"/>
      <c r="PE32" s="33"/>
      <c r="PF32" s="33"/>
      <c r="PG32" s="33"/>
      <c r="PH32" s="33"/>
      <c r="PI32" s="33"/>
      <c r="PJ32" s="33"/>
      <c r="PK32" s="33"/>
      <c r="PL32" s="33"/>
      <c r="PM32" s="33"/>
      <c r="PN32" s="33"/>
      <c r="PO32" s="33"/>
      <c r="PP32" s="33"/>
      <c r="PQ32" s="33"/>
      <c r="PR32" s="33"/>
      <c r="PS32" s="33"/>
      <c r="PT32" s="33"/>
      <c r="PU32" s="33"/>
      <c r="PV32" s="33"/>
      <c r="PW32" s="33"/>
      <c r="PX32" s="33"/>
      <c r="PY32" s="33"/>
      <c r="PZ32" s="33"/>
      <c r="QA32" s="33"/>
      <c r="QB32" s="33"/>
      <c r="QC32" s="33"/>
      <c r="QD32" s="33"/>
      <c r="QE32" s="33"/>
      <c r="QF32" s="33"/>
      <c r="QG32" s="33"/>
      <c r="QH32" s="33"/>
      <c r="QI32" s="33"/>
      <c r="QJ32" s="33"/>
      <c r="QK32" s="33"/>
      <c r="QL32" s="33"/>
      <c r="QM32" s="33"/>
      <c r="QN32" s="33"/>
      <c r="QO32" s="33"/>
      <c r="QP32" s="33"/>
      <c r="QQ32" s="33"/>
      <c r="QR32" s="33"/>
      <c r="QS32" s="33"/>
      <c r="QT32" s="33"/>
      <c r="QU32" s="33"/>
      <c r="QV32" s="33"/>
      <c r="QW32" s="33"/>
      <c r="QX32" s="33"/>
      <c r="QY32" s="33"/>
      <c r="QZ32" s="33"/>
      <c r="RA32" s="33"/>
      <c r="RB32" s="33"/>
      <c r="RC32" s="33"/>
      <c r="RD32" s="33"/>
      <c r="RE32" s="33"/>
      <c r="RF32" s="33"/>
      <c r="RG32" s="33"/>
      <c r="RH32" s="33"/>
      <c r="RI32" s="33"/>
      <c r="RJ32" s="33"/>
      <c r="RK32" s="33"/>
      <c r="RL32" s="33"/>
      <c r="RM32" s="33"/>
      <c r="RN32" s="33"/>
      <c r="RO32" s="33"/>
      <c r="RP32" s="33"/>
      <c r="RQ32" s="33"/>
      <c r="RR32" s="33"/>
      <c r="RS32" s="33"/>
      <c r="RT32" s="33"/>
      <c r="RU32" s="33"/>
      <c r="RV32" s="33"/>
      <c r="RW32" s="33"/>
      <c r="RX32" s="33"/>
      <c r="RY32" s="33"/>
      <c r="RZ32" s="33"/>
      <c r="SA32" s="33"/>
      <c r="SB32" s="33"/>
      <c r="SC32" s="33"/>
      <c r="SD32" s="33"/>
      <c r="SE32" s="33"/>
      <c r="SF32" s="33"/>
      <c r="SG32" s="33"/>
      <c r="SH32" s="33"/>
      <c r="SI32" s="33"/>
      <c r="SJ32" s="33"/>
      <c r="SK32" s="33"/>
      <c r="SL32" s="33"/>
      <c r="SM32" s="33"/>
      <c r="SN32" s="33"/>
      <c r="SO32" s="33"/>
      <c r="SP32" s="33"/>
      <c r="SQ32" s="33"/>
      <c r="SR32" s="33"/>
      <c r="SS32" s="33"/>
      <c r="ST32" s="33"/>
      <c r="SU32" s="33"/>
      <c r="SV32" s="33"/>
      <c r="SW32" s="33"/>
      <c r="SX32" s="33"/>
      <c r="SY32" s="33"/>
      <c r="SZ32" s="33"/>
      <c r="TA32" s="33"/>
      <c r="TB32" s="33"/>
      <c r="TC32" s="33"/>
      <c r="TD32" s="33"/>
      <c r="TE32" s="33"/>
      <c r="TF32" s="33"/>
      <c r="TG32" s="33"/>
      <c r="TH32" s="33"/>
      <c r="TI32" s="33"/>
      <c r="TJ32" s="33"/>
      <c r="TK32" s="33"/>
      <c r="TL32" s="33"/>
      <c r="TM32" s="33"/>
      <c r="TN32" s="33"/>
      <c r="TO32" s="33"/>
      <c r="TP32" s="33"/>
      <c r="TQ32" s="33"/>
      <c r="TR32" s="33"/>
      <c r="TS32" s="33"/>
      <c r="TT32" s="33"/>
      <c r="TU32" s="33"/>
      <c r="TV32" s="33"/>
      <c r="TW32" s="33"/>
      <c r="TX32" s="33"/>
      <c r="TY32" s="33"/>
      <c r="TZ32" s="33"/>
      <c r="UA32" s="33"/>
      <c r="UB32" s="33"/>
      <c r="UC32" s="33"/>
      <c r="UD32" s="33"/>
      <c r="UE32" s="33"/>
      <c r="UF32" s="33"/>
      <c r="UG32" s="33"/>
      <c r="UH32" s="33"/>
      <c r="UI32" s="33"/>
      <c r="UJ32" s="33"/>
      <c r="UK32" s="33"/>
      <c r="UL32" s="33"/>
      <c r="UM32" s="33"/>
      <c r="UN32" s="33"/>
      <c r="UO32" s="33"/>
      <c r="UP32" s="33"/>
      <c r="UQ32" s="33"/>
      <c r="UR32" s="33"/>
      <c r="US32" s="33"/>
      <c r="UT32" s="33"/>
      <c r="UU32" s="33"/>
      <c r="UV32" s="33"/>
      <c r="UW32" s="33"/>
      <c r="UX32" s="33"/>
      <c r="UY32" s="33"/>
      <c r="UZ32" s="33"/>
      <c r="VA32" s="33"/>
      <c r="VB32" s="33"/>
      <c r="VC32" s="33"/>
      <c r="VD32" s="33"/>
      <c r="VE32" s="33"/>
      <c r="VF32" s="33"/>
      <c r="VG32" s="33"/>
      <c r="VH32" s="33"/>
      <c r="VI32" s="33"/>
      <c r="VJ32" s="33"/>
      <c r="VK32" s="33"/>
      <c r="VL32" s="33"/>
      <c r="VM32" s="33"/>
      <c r="VN32" s="33"/>
      <c r="VO32" s="33"/>
      <c r="VP32" s="33"/>
      <c r="VQ32" s="33"/>
      <c r="VR32" s="33"/>
      <c r="VS32" s="33"/>
      <c r="VT32" s="33"/>
      <c r="VU32" s="33"/>
      <c r="VV32" s="33"/>
      <c r="VW32" s="33"/>
      <c r="VX32" s="33"/>
      <c r="VY32" s="33"/>
      <c r="VZ32" s="33"/>
      <c r="WA32" s="33"/>
      <c r="WB32" s="33"/>
      <c r="WC32" s="33"/>
      <c r="WD32" s="33"/>
      <c r="WE32" s="33"/>
      <c r="WF32" s="33"/>
      <c r="WG32" s="33"/>
      <c r="WH32" s="33"/>
      <c r="WI32" s="33"/>
      <c r="WJ32" s="33"/>
      <c r="WK32" s="33"/>
      <c r="WL32" s="33"/>
      <c r="WM32" s="33"/>
      <c r="WN32" s="33"/>
      <c r="WO32" s="33"/>
      <c r="WP32" s="33"/>
      <c r="WQ32" s="33"/>
      <c r="WR32" s="33"/>
      <c r="WS32" s="33"/>
      <c r="WT32" s="33"/>
      <c r="WU32" s="33"/>
      <c r="WV32" s="33"/>
      <c r="WW32" s="33"/>
      <c r="WX32" s="33"/>
      <c r="WY32" s="33"/>
      <c r="WZ32" s="33"/>
      <c r="XA32" s="33"/>
      <c r="XB32" s="33"/>
      <c r="XC32" s="33"/>
      <c r="XD32" s="33"/>
      <c r="XE32" s="33"/>
      <c r="XF32" s="33"/>
      <c r="XG32" s="33"/>
      <c r="XH32" s="33"/>
      <c r="XI32" s="33"/>
      <c r="XJ32" s="33"/>
      <c r="XK32" s="33"/>
      <c r="XL32" s="33"/>
      <c r="XM32" s="33"/>
      <c r="XN32" s="33"/>
      <c r="XO32" s="33"/>
      <c r="XP32" s="33"/>
      <c r="XQ32" s="33"/>
      <c r="XR32" s="33"/>
      <c r="XS32" s="33"/>
      <c r="XT32" s="33"/>
      <c r="XU32" s="33"/>
      <c r="XV32" s="33"/>
      <c r="XW32" s="33"/>
      <c r="XX32" s="33"/>
      <c r="XY32" s="33"/>
      <c r="XZ32" s="33"/>
      <c r="YA32" s="33"/>
      <c r="YB32" s="33"/>
      <c r="YC32" s="33"/>
      <c r="YD32" s="33"/>
      <c r="YE32" s="33"/>
      <c r="YF32" s="33"/>
      <c r="YG32" s="33"/>
      <c r="YH32" s="33"/>
      <c r="YI32" s="33"/>
      <c r="YJ32" s="33"/>
      <c r="YK32" s="33"/>
      <c r="YL32" s="33"/>
      <c r="YM32" s="33"/>
      <c r="YN32" s="33"/>
      <c r="YO32" s="33"/>
      <c r="YP32" s="33"/>
      <c r="YQ32" s="33"/>
      <c r="YR32" s="33"/>
      <c r="YS32" s="33"/>
      <c r="YT32" s="33"/>
      <c r="YU32" s="33"/>
      <c r="YV32" s="33"/>
      <c r="YW32" s="33"/>
      <c r="YX32" s="33"/>
      <c r="YY32" s="33"/>
      <c r="YZ32" s="33"/>
      <c r="ZA32" s="33"/>
      <c r="ZB32" s="33"/>
      <c r="ZC32" s="33"/>
      <c r="ZD32" s="33"/>
      <c r="ZE32" s="33"/>
      <c r="ZF32" s="33"/>
      <c r="ZG32" s="33"/>
      <c r="ZH32" s="33"/>
      <c r="ZI32" s="33"/>
      <c r="ZJ32" s="33"/>
      <c r="ZK32" s="33"/>
      <c r="ZL32" s="33"/>
      <c r="ZM32" s="33"/>
      <c r="ZN32" s="33"/>
      <c r="ZO32" s="33"/>
      <c r="ZP32" s="33"/>
      <c r="ZQ32" s="33"/>
      <c r="ZR32" s="33"/>
      <c r="ZS32" s="33"/>
      <c r="ZT32" s="33"/>
      <c r="ZU32" s="33"/>
      <c r="ZV32" s="33"/>
      <c r="ZW32" s="33"/>
      <c r="ZX32" s="33"/>
      <c r="ZY32" s="33"/>
      <c r="ZZ32" s="33"/>
      <c r="AAA32" s="33"/>
      <c r="AAB32" s="33"/>
      <c r="AAC32" s="33"/>
      <c r="AAD32" s="33"/>
      <c r="AAE32" s="33"/>
      <c r="AAF32" s="33"/>
      <c r="AAG32" s="33"/>
      <c r="AAH32" s="33"/>
      <c r="AAI32" s="33"/>
      <c r="AAJ32" s="33"/>
      <c r="AAK32" s="33"/>
      <c r="AAL32" s="33"/>
      <c r="AAM32" s="33"/>
      <c r="AAN32" s="33"/>
      <c r="AAO32" s="33"/>
      <c r="AAP32" s="33"/>
      <c r="AAQ32" s="33"/>
      <c r="AAR32" s="33"/>
      <c r="AAS32" s="33"/>
      <c r="AAT32" s="33"/>
      <c r="AAU32" s="33"/>
      <c r="AAV32" s="33"/>
      <c r="AAW32" s="33"/>
      <c r="AAX32" s="33"/>
      <c r="AAY32" s="33"/>
      <c r="AAZ32" s="33"/>
      <c r="ABA32" s="33"/>
      <c r="ABB32" s="33"/>
      <c r="ABC32" s="33"/>
      <c r="ABD32" s="33"/>
      <c r="ABE32" s="33"/>
      <c r="ABF32" s="33"/>
      <c r="ABG32" s="33"/>
      <c r="ABH32" s="33"/>
      <c r="ABI32" s="33"/>
      <c r="ABJ32" s="33"/>
      <c r="ABK32" s="33"/>
      <c r="ABL32" s="33"/>
      <c r="ABM32" s="33"/>
      <c r="ABN32" s="33"/>
      <c r="ABO32" s="33"/>
      <c r="ABP32" s="33"/>
      <c r="ABQ32" s="33"/>
      <c r="ABR32" s="33"/>
      <c r="ABS32" s="33"/>
      <c r="ABT32" s="33"/>
      <c r="ABU32" s="33"/>
      <c r="ABV32" s="33"/>
      <c r="ABW32" s="33"/>
      <c r="ABX32" s="33"/>
      <c r="ABY32" s="33"/>
      <c r="ABZ32" s="33"/>
      <c r="ACA32" s="33"/>
      <c r="ACB32" s="33"/>
      <c r="ACC32" s="33"/>
      <c r="ACD32" s="33"/>
      <c r="ACE32" s="33"/>
      <c r="ACF32" s="33"/>
      <c r="ACG32" s="33"/>
      <c r="ACH32" s="33"/>
      <c r="ACI32" s="33"/>
      <c r="ACJ32" s="33"/>
      <c r="ACK32" s="33"/>
      <c r="ACL32" s="33"/>
      <c r="ACM32" s="33"/>
      <c r="ACN32" s="33"/>
      <c r="ACO32" s="33"/>
      <c r="ACP32" s="33"/>
      <c r="ACQ32" s="33"/>
      <c r="ACR32" s="33"/>
      <c r="ACS32" s="33"/>
      <c r="ACT32" s="33"/>
      <c r="ACU32" s="33"/>
      <c r="ACV32" s="33"/>
      <c r="ACW32" s="33"/>
      <c r="ACX32" s="33"/>
      <c r="ACY32" s="33"/>
      <c r="ACZ32" s="33"/>
      <c r="ADA32" s="33"/>
      <c r="ADB32" s="33"/>
      <c r="ADC32" s="33"/>
      <c r="ADD32" s="33"/>
      <c r="ADE32" s="33"/>
      <c r="ADF32" s="33"/>
      <c r="ADG32" s="33"/>
      <c r="ADH32" s="33"/>
      <c r="ADI32" s="33"/>
      <c r="ADJ32" s="33"/>
      <c r="ADK32" s="33"/>
      <c r="ADL32" s="33"/>
      <c r="ADM32" s="33"/>
      <c r="ADN32" s="33"/>
      <c r="ADO32" s="33"/>
      <c r="ADP32" s="33"/>
      <c r="ADQ32" s="33"/>
      <c r="ADR32" s="33"/>
      <c r="ADS32" s="33"/>
      <c r="ADT32" s="33"/>
      <c r="ADU32" s="33"/>
      <c r="ADV32" s="33"/>
      <c r="ADW32" s="33"/>
      <c r="ADX32" s="33"/>
      <c r="ADY32" s="33"/>
      <c r="ADZ32" s="33"/>
      <c r="AEA32" s="33"/>
      <c r="AEB32" s="33"/>
      <c r="AEC32" s="33"/>
      <c r="AED32" s="33"/>
      <c r="AEE32" s="33"/>
      <c r="AEF32" s="33"/>
      <c r="AEG32" s="33"/>
      <c r="AEH32" s="33"/>
      <c r="AEI32" s="33"/>
      <c r="AEJ32" s="33"/>
      <c r="AEK32" s="33"/>
      <c r="AEL32" s="33"/>
      <c r="AEM32" s="33"/>
      <c r="AEN32" s="33"/>
      <c r="AEO32" s="33"/>
      <c r="AEP32" s="33"/>
      <c r="AEQ32" s="33"/>
      <c r="AER32" s="33"/>
      <c r="AES32" s="33"/>
      <c r="AET32" s="33"/>
      <c r="AEU32" s="33"/>
      <c r="AEV32" s="33"/>
      <c r="AEW32" s="33"/>
      <c r="AEX32" s="33"/>
      <c r="AEY32" s="33"/>
      <c r="AEZ32" s="33"/>
      <c r="AFA32" s="33"/>
      <c r="AFB32" s="33"/>
      <c r="AFC32" s="33"/>
      <c r="AFD32" s="33"/>
      <c r="AFE32" s="33"/>
      <c r="AFF32" s="33"/>
      <c r="AFG32" s="33"/>
      <c r="AFH32" s="33"/>
      <c r="AFI32" s="33"/>
      <c r="AFJ32" s="33"/>
      <c r="AFK32" s="33"/>
      <c r="AFL32" s="33"/>
      <c r="AFM32" s="33"/>
      <c r="AFN32" s="33"/>
      <c r="AFO32" s="33"/>
      <c r="AFP32" s="33"/>
      <c r="AFQ32" s="33"/>
      <c r="AFR32" s="33"/>
      <c r="AFS32" s="33"/>
      <c r="AFT32" s="33"/>
      <c r="AFU32" s="33"/>
      <c r="AFV32" s="33"/>
      <c r="AFW32" s="33"/>
      <c r="AFX32" s="33"/>
      <c r="AFY32" s="33"/>
      <c r="AFZ32" s="33"/>
      <c r="AGA32" s="33"/>
      <c r="AGB32" s="33"/>
      <c r="AGC32" s="33"/>
      <c r="AGD32" s="33"/>
      <c r="AGE32" s="33"/>
      <c r="AGF32" s="33"/>
      <c r="AGG32" s="33"/>
      <c r="AGH32" s="33"/>
      <c r="AGI32" s="33"/>
      <c r="AGJ32" s="33"/>
      <c r="AGK32" s="33"/>
      <c r="AGL32" s="33"/>
      <c r="AGM32" s="33"/>
      <c r="AGN32" s="33"/>
      <c r="AGO32" s="33"/>
      <c r="AGP32" s="33"/>
      <c r="AGQ32" s="33"/>
      <c r="AGR32" s="33"/>
      <c r="AGS32" s="33"/>
      <c r="AGT32" s="33"/>
      <c r="AGU32" s="33"/>
      <c r="AGV32" s="33"/>
      <c r="AGW32" s="33"/>
      <c r="AGX32" s="33"/>
      <c r="AGY32" s="33"/>
      <c r="AGZ32" s="33"/>
      <c r="AHA32" s="33"/>
      <c r="AHB32" s="33"/>
      <c r="AHC32" s="33"/>
      <c r="AHD32" s="33"/>
      <c r="AHE32" s="33"/>
      <c r="AHF32" s="33"/>
      <c r="AHG32" s="33"/>
      <c r="AHH32" s="33"/>
      <c r="AHI32" s="33"/>
      <c r="AHJ32" s="33"/>
      <c r="AHK32" s="33"/>
      <c r="AHL32" s="33"/>
      <c r="AHM32" s="33"/>
      <c r="AHN32" s="33"/>
      <c r="AHO32" s="33"/>
      <c r="AHP32" s="33"/>
      <c r="AHQ32" s="33"/>
      <c r="AHR32" s="33"/>
      <c r="AHS32" s="33"/>
      <c r="AHT32" s="33"/>
      <c r="AHU32" s="33"/>
      <c r="AHV32" s="33"/>
      <c r="AHW32" s="33"/>
      <c r="AHX32" s="33"/>
      <c r="AHY32" s="33"/>
      <c r="AHZ32" s="33"/>
      <c r="AIA32" s="33"/>
      <c r="AIB32" s="33"/>
      <c r="AIC32" s="33"/>
      <c r="AID32" s="33"/>
      <c r="AIE32" s="33"/>
      <c r="AIF32" s="33"/>
      <c r="AIG32" s="33"/>
      <c r="AIH32" s="33"/>
      <c r="AII32" s="33"/>
      <c r="AIJ32" s="33"/>
      <c r="AIK32" s="33"/>
      <c r="AIL32" s="33"/>
      <c r="AIM32" s="33"/>
      <c r="AIN32" s="33"/>
      <c r="AIO32" s="33"/>
      <c r="AIP32" s="33"/>
      <c r="AIQ32" s="33"/>
      <c r="AIR32" s="33"/>
      <c r="AIS32" s="33"/>
      <c r="AIT32" s="33"/>
      <c r="AIU32" s="33"/>
      <c r="AIV32" s="33"/>
      <c r="AIW32" s="33"/>
      <c r="AIX32" s="33"/>
      <c r="AIY32" s="33"/>
      <c r="AIZ32" s="33"/>
      <c r="AJA32" s="33"/>
      <c r="AJB32" s="33"/>
      <c r="AJC32" s="33"/>
      <c r="AJD32" s="33"/>
      <c r="AJE32" s="33"/>
      <c r="AJF32" s="33"/>
      <c r="AJG32" s="33"/>
      <c r="AJH32" s="33"/>
      <c r="AJI32" s="33"/>
      <c r="AJJ32" s="33"/>
      <c r="AJK32" s="33"/>
      <c r="AJL32" s="33"/>
      <c r="AJM32" s="33"/>
      <c r="AJN32" s="33"/>
      <c r="AJO32" s="33"/>
      <c r="AJP32" s="33"/>
      <c r="AJQ32" s="33"/>
      <c r="AJR32" s="33"/>
      <c r="AJS32" s="33"/>
      <c r="AJT32" s="33"/>
      <c r="AJU32" s="33"/>
      <c r="AJV32" s="33"/>
      <c r="AJW32" s="33"/>
      <c r="AJX32" s="33"/>
      <c r="AJY32" s="33"/>
      <c r="AJZ32" s="33"/>
      <c r="AKA32" s="33"/>
      <c r="AKB32" s="33"/>
      <c r="AKC32" s="33"/>
      <c r="AKD32" s="33"/>
      <c r="AKE32" s="33"/>
      <c r="AKF32" s="33"/>
      <c r="AKG32" s="33"/>
      <c r="AKH32" s="33"/>
      <c r="AKI32" s="33"/>
      <c r="AKJ32" s="33"/>
      <c r="AKK32" s="33"/>
      <c r="AKL32" s="33"/>
      <c r="AKM32" s="33"/>
      <c r="AKN32" s="33"/>
      <c r="AKO32" s="33"/>
      <c r="AKP32" s="33"/>
      <c r="AKQ32" s="33"/>
      <c r="AKR32" s="33"/>
      <c r="AKS32" s="33"/>
      <c r="AKT32" s="33"/>
      <c r="AKU32" s="33"/>
      <c r="AKV32" s="33"/>
      <c r="AKW32" s="33"/>
      <c r="AKX32" s="33"/>
      <c r="AKY32" s="33"/>
      <c r="AKZ32" s="33"/>
      <c r="ALA32" s="33"/>
      <c r="ALB32" s="33"/>
      <c r="ALC32" s="33"/>
      <c r="ALD32" s="33"/>
      <c r="ALE32" s="33"/>
      <c r="ALF32" s="33"/>
      <c r="ALG32" s="33"/>
      <c r="ALH32" s="33"/>
      <c r="ALI32" s="33"/>
      <c r="ALJ32" s="33"/>
      <c r="ALK32" s="33"/>
      <c r="ALL32" s="33"/>
      <c r="ALM32" s="33"/>
      <c r="ALN32" s="33"/>
      <c r="ALO32" s="33"/>
      <c r="ALP32" s="33"/>
      <c r="ALQ32" s="33"/>
      <c r="ALR32" s="33"/>
      <c r="ALS32" s="33"/>
      <c r="ALT32" s="33"/>
      <c r="ALU32" s="33"/>
      <c r="ALV32" s="33"/>
      <c r="ALW32" s="33"/>
      <c r="ALX32" s="33"/>
      <c r="ALY32" s="33"/>
      <c r="ALZ32" s="33"/>
      <c r="AMA32" s="33"/>
      <c r="AMB32" s="33"/>
      <c r="AMC32" s="33"/>
      <c r="AMD32" s="33"/>
      <c r="AME32" s="33"/>
      <c r="AMF32" s="33"/>
      <c r="AMG32" s="33"/>
      <c r="AMH32" s="33"/>
      <c r="AMI32" s="33"/>
      <c r="AMJ32" s="33"/>
      <c r="AMK32" s="33"/>
      <c r="AML32" s="33"/>
      <c r="AMM32" s="33"/>
      <c r="AMN32" s="33"/>
      <c r="AMO32" s="33"/>
      <c r="AMP32" s="33"/>
      <c r="AMQ32" s="33"/>
      <c r="AMR32" s="33"/>
      <c r="AMS32" s="33"/>
      <c r="AMT32" s="33"/>
      <c r="AMU32" s="33"/>
      <c r="AMV32" s="33"/>
      <c r="AMW32" s="33"/>
      <c r="AMX32" s="33"/>
      <c r="AMY32" s="33"/>
      <c r="AMZ32" s="33"/>
      <c r="ANA32" s="33"/>
      <c r="ANB32" s="33"/>
      <c r="ANC32" s="33"/>
      <c r="AND32" s="33"/>
      <c r="ANE32" s="33"/>
      <c r="ANF32" s="33"/>
      <c r="ANG32" s="33"/>
      <c r="ANH32" s="33"/>
      <c r="ANI32" s="33"/>
      <c r="ANJ32" s="33"/>
      <c r="ANK32" s="33"/>
      <c r="ANL32" s="33"/>
      <c r="ANM32" s="33"/>
      <c r="ANN32" s="33"/>
      <c r="ANO32" s="33"/>
      <c r="ANP32" s="33"/>
      <c r="ANQ32" s="33"/>
      <c r="ANR32" s="33"/>
      <c r="ANS32" s="33"/>
      <c r="ANT32" s="33"/>
      <c r="ANU32" s="33"/>
      <c r="ANV32" s="33"/>
      <c r="ANW32" s="33"/>
      <c r="ANX32" s="33"/>
      <c r="ANY32" s="33"/>
      <c r="ANZ32" s="33"/>
      <c r="AOA32" s="33"/>
      <c r="AOB32" s="33"/>
      <c r="AOC32" s="33"/>
      <c r="AOD32" s="33"/>
      <c r="AOE32" s="33"/>
      <c r="AOF32" s="33"/>
      <c r="AOG32" s="33"/>
      <c r="AOH32" s="33"/>
      <c r="AOI32" s="33"/>
      <c r="AOJ32" s="33"/>
      <c r="AOK32" s="33"/>
      <c r="AOL32" s="33"/>
      <c r="AOM32" s="33"/>
      <c r="AON32" s="33"/>
      <c r="AOO32" s="33"/>
      <c r="AOP32" s="33"/>
      <c r="AOQ32" s="33"/>
      <c r="AOR32" s="33"/>
      <c r="AOS32" s="33"/>
      <c r="AOT32" s="33"/>
      <c r="AOU32" s="33"/>
      <c r="AOV32" s="33"/>
      <c r="AOW32" s="33"/>
      <c r="AOX32" s="33"/>
      <c r="AOY32" s="33"/>
      <c r="AOZ32" s="33"/>
      <c r="APA32" s="33"/>
      <c r="APB32" s="33"/>
      <c r="APC32" s="33"/>
      <c r="APD32" s="33"/>
      <c r="APE32" s="33"/>
      <c r="APF32" s="33"/>
      <c r="APG32" s="33"/>
      <c r="APH32" s="33"/>
      <c r="API32" s="33"/>
      <c r="APJ32" s="33"/>
      <c r="APK32" s="33"/>
      <c r="APL32" s="33"/>
      <c r="APM32" s="33"/>
      <c r="APN32" s="33"/>
      <c r="APO32" s="33"/>
      <c r="APP32" s="33"/>
      <c r="APQ32" s="33"/>
      <c r="APR32" s="33"/>
      <c r="APS32" s="33"/>
      <c r="APT32" s="33"/>
      <c r="APU32" s="33"/>
      <c r="APV32" s="33"/>
      <c r="APW32" s="33"/>
      <c r="APX32" s="33"/>
      <c r="APY32" s="33"/>
      <c r="APZ32" s="33"/>
      <c r="AQA32" s="33"/>
      <c r="AQB32" s="33"/>
      <c r="AQC32" s="33"/>
      <c r="AQD32" s="33"/>
      <c r="AQE32" s="33"/>
      <c r="AQF32" s="33"/>
      <c r="AQG32" s="33"/>
      <c r="AQH32" s="33"/>
      <c r="AQI32" s="33"/>
      <c r="AQJ32" s="33"/>
      <c r="AQK32" s="33"/>
      <c r="AQL32" s="33"/>
      <c r="AQM32" s="33"/>
      <c r="AQN32" s="33"/>
      <c r="AQO32" s="33"/>
      <c r="AQP32" s="33"/>
      <c r="AQQ32" s="33"/>
      <c r="AQR32" s="33"/>
      <c r="AQS32" s="33"/>
      <c r="AQT32" s="33"/>
      <c r="AQU32" s="33"/>
      <c r="AQV32" s="33"/>
      <c r="AQW32" s="33"/>
      <c r="AQX32" s="33"/>
      <c r="AQY32" s="33"/>
      <c r="AQZ32" s="33"/>
      <c r="ARA32" s="33"/>
      <c r="ARB32" s="33"/>
      <c r="ARC32" s="33"/>
      <c r="ARD32" s="33"/>
      <c r="ARE32" s="33"/>
      <c r="ARF32" s="33"/>
      <c r="ARG32" s="33"/>
      <c r="ARH32" s="33"/>
      <c r="ARI32" s="33"/>
      <c r="ARJ32" s="33"/>
      <c r="ARK32" s="33"/>
      <c r="ARL32" s="33"/>
      <c r="ARM32" s="33"/>
      <c r="ARN32" s="33"/>
      <c r="ARO32" s="33"/>
      <c r="ARP32" s="33"/>
      <c r="ARQ32" s="33"/>
      <c r="ARR32" s="33"/>
      <c r="ARS32" s="33"/>
      <c r="ART32" s="33"/>
      <c r="ARU32" s="33"/>
      <c r="ARV32" s="33"/>
      <c r="ARW32" s="33"/>
      <c r="ARX32" s="33"/>
      <c r="ARY32" s="33"/>
      <c r="ARZ32" s="33"/>
      <c r="ASA32" s="33"/>
      <c r="ASB32" s="33"/>
      <c r="ASC32" s="33"/>
      <c r="ASD32" s="33"/>
      <c r="ASE32" s="33"/>
      <c r="ASF32" s="33"/>
      <c r="ASG32" s="33"/>
      <c r="ASH32" s="33"/>
      <c r="ASI32" s="33"/>
      <c r="ASJ32" s="33"/>
      <c r="ASK32" s="33"/>
      <c r="ASL32" s="33"/>
      <c r="ASM32" s="33"/>
      <c r="ASN32" s="33"/>
      <c r="ASO32" s="33"/>
      <c r="ASP32" s="33"/>
      <c r="ASQ32" s="33"/>
      <c r="ASR32" s="33"/>
      <c r="ASS32" s="33"/>
      <c r="AST32" s="33"/>
      <c r="ASU32" s="33"/>
      <c r="ASV32" s="33"/>
      <c r="ASW32" s="33"/>
      <c r="ASX32" s="33"/>
      <c r="ASY32" s="33"/>
      <c r="ASZ32" s="33"/>
      <c r="ATA32" s="33"/>
      <c r="ATB32" s="33"/>
      <c r="ATC32" s="33"/>
      <c r="ATD32" s="33"/>
      <c r="ATE32" s="33"/>
      <c r="ATF32" s="33"/>
      <c r="ATG32" s="33"/>
      <c r="ATH32" s="33"/>
      <c r="ATI32" s="33"/>
      <c r="ATJ32" s="33"/>
      <c r="ATK32" s="33"/>
      <c r="ATL32" s="33"/>
      <c r="ATM32" s="33"/>
      <c r="ATN32" s="33"/>
      <c r="ATO32" s="33"/>
      <c r="ATP32" s="33"/>
      <c r="ATQ32" s="33"/>
      <c r="ATR32" s="33"/>
      <c r="ATS32" s="33"/>
      <c r="ATT32" s="33"/>
      <c r="ATU32" s="33"/>
      <c r="ATV32" s="33"/>
      <c r="ATW32" s="33"/>
      <c r="ATX32" s="33"/>
      <c r="ATY32" s="33"/>
      <c r="ATZ32" s="33"/>
      <c r="AUA32" s="33"/>
      <c r="AUB32" s="33"/>
      <c r="AUC32" s="33"/>
      <c r="AUD32" s="33"/>
      <c r="AUE32" s="33"/>
      <c r="AUF32" s="33"/>
      <c r="AUG32" s="33"/>
      <c r="AUH32" s="33"/>
      <c r="AUI32" s="33"/>
      <c r="AUJ32" s="33"/>
      <c r="AUK32" s="33"/>
      <c r="AUL32" s="33"/>
      <c r="AUM32" s="33"/>
      <c r="AUN32" s="33"/>
      <c r="AUO32" s="33"/>
      <c r="AUP32" s="33"/>
      <c r="AUQ32" s="33"/>
      <c r="AUR32" s="33"/>
      <c r="AUS32" s="33"/>
      <c r="AUT32" s="33"/>
      <c r="AUU32" s="33"/>
      <c r="AUV32" s="33"/>
      <c r="AUW32" s="33"/>
      <c r="AUX32" s="33"/>
      <c r="AUY32" s="33"/>
      <c r="AUZ32" s="33"/>
      <c r="AVA32" s="33"/>
      <c r="AVB32" s="33"/>
      <c r="AVC32" s="33"/>
      <c r="AVD32" s="33"/>
      <c r="AVE32" s="33"/>
      <c r="AVF32" s="33"/>
      <c r="AVG32" s="33"/>
      <c r="AVH32" s="33"/>
      <c r="AVI32" s="33"/>
      <c r="AVJ32" s="33"/>
      <c r="AVK32" s="33"/>
      <c r="AVL32" s="33"/>
      <c r="AVM32" s="33"/>
      <c r="AVN32" s="33"/>
      <c r="AVO32" s="33"/>
      <c r="AVP32" s="33"/>
      <c r="AVQ32" s="33"/>
      <c r="AVR32" s="33"/>
      <c r="AVS32" s="33"/>
      <c r="AVT32" s="33"/>
      <c r="AVU32" s="33"/>
      <c r="AVV32" s="33"/>
      <c r="AVW32" s="33"/>
      <c r="AVX32" s="33"/>
      <c r="AVY32" s="33"/>
      <c r="AVZ32" s="33"/>
      <c r="AWA32" s="33"/>
      <c r="AWB32" s="33"/>
      <c r="AWC32" s="33"/>
      <c r="AWD32" s="33"/>
      <c r="AWE32" s="33"/>
      <c r="AWF32" s="33"/>
      <c r="AWG32" s="33"/>
      <c r="AWH32" s="33"/>
      <c r="AWI32" s="33"/>
      <c r="AWJ32" s="33"/>
      <c r="AWK32" s="33"/>
      <c r="AWL32" s="33"/>
      <c r="AWM32" s="33"/>
      <c r="AWN32" s="33"/>
      <c r="AWO32" s="33"/>
      <c r="AWP32" s="33"/>
      <c r="AWQ32" s="33"/>
      <c r="AWR32" s="33"/>
      <c r="AWS32" s="33"/>
      <c r="AWT32" s="33"/>
      <c r="AWU32" s="33"/>
      <c r="AWV32" s="33"/>
      <c r="AWW32" s="33"/>
      <c r="AWX32" s="33"/>
      <c r="AWY32" s="33"/>
      <c r="AWZ32" s="33"/>
      <c r="AXA32" s="33"/>
      <c r="AXB32" s="33"/>
      <c r="AXC32" s="33"/>
      <c r="AXD32" s="33"/>
      <c r="AXE32" s="33"/>
      <c r="AXF32" s="33"/>
      <c r="AXG32" s="33"/>
      <c r="AXH32" s="33"/>
      <c r="AXI32" s="33"/>
      <c r="AXJ32" s="33"/>
      <c r="AXK32" s="33"/>
      <c r="AXL32" s="33"/>
      <c r="AXM32" s="33"/>
      <c r="AXN32" s="33"/>
      <c r="AXO32" s="33"/>
      <c r="AXP32" s="33"/>
      <c r="AXQ32" s="33"/>
      <c r="AXR32" s="33"/>
      <c r="AXS32" s="33"/>
      <c r="AXT32" s="33"/>
      <c r="AXU32" s="33"/>
      <c r="AXV32" s="33"/>
      <c r="AXW32" s="33"/>
      <c r="AXX32" s="33"/>
      <c r="AXY32" s="33"/>
      <c r="AXZ32" s="33"/>
      <c r="AYA32" s="33"/>
      <c r="AYB32" s="33"/>
      <c r="AYC32" s="33"/>
      <c r="AYD32" s="33"/>
      <c r="AYE32" s="33"/>
      <c r="AYF32" s="33"/>
      <c r="AYG32" s="33"/>
      <c r="AYH32" s="33"/>
      <c r="AYI32" s="33"/>
      <c r="AYJ32" s="33"/>
      <c r="AYK32" s="33"/>
      <c r="AYL32" s="33"/>
      <c r="AYM32" s="33"/>
      <c r="AYN32" s="33"/>
      <c r="AYO32" s="33"/>
      <c r="AYP32" s="33"/>
      <c r="AYQ32" s="33"/>
      <c r="AYR32" s="33"/>
      <c r="AYS32" s="33"/>
      <c r="AYT32" s="33"/>
      <c r="AYU32" s="33"/>
      <c r="AYV32" s="33"/>
      <c r="AYW32" s="33"/>
      <c r="AYX32" s="33"/>
      <c r="AYY32" s="33"/>
      <c r="AYZ32" s="33"/>
      <c r="AZA32" s="33"/>
      <c r="AZB32" s="33"/>
      <c r="AZC32" s="33"/>
      <c r="AZD32" s="33"/>
      <c r="AZE32" s="33"/>
      <c r="AZF32" s="33"/>
      <c r="AZG32" s="33"/>
      <c r="AZH32" s="33"/>
      <c r="AZI32" s="33"/>
      <c r="AZJ32" s="33"/>
      <c r="AZK32" s="33"/>
      <c r="AZL32" s="33"/>
      <c r="AZM32" s="33"/>
      <c r="AZN32" s="33"/>
      <c r="AZO32" s="33"/>
      <c r="AZP32" s="33"/>
      <c r="AZQ32" s="33"/>
      <c r="AZR32" s="33"/>
      <c r="AZS32" s="33"/>
      <c r="AZT32" s="33"/>
      <c r="AZU32" s="33"/>
      <c r="AZV32" s="33"/>
      <c r="AZW32" s="33"/>
      <c r="AZX32" s="33"/>
      <c r="AZY32" s="33"/>
      <c r="AZZ32" s="33"/>
      <c r="BAA32" s="33"/>
      <c r="BAB32" s="33"/>
      <c r="BAC32" s="33"/>
      <c r="BAD32" s="33"/>
      <c r="BAE32" s="33"/>
      <c r="BAF32" s="33"/>
      <c r="BAG32" s="33"/>
      <c r="BAH32" s="33"/>
      <c r="BAI32" s="33"/>
      <c r="BAJ32" s="33"/>
      <c r="BAK32" s="33"/>
      <c r="BAL32" s="33"/>
      <c r="BAM32" s="33"/>
      <c r="BAN32" s="33"/>
      <c r="BAO32" s="33"/>
      <c r="BAP32" s="33"/>
      <c r="BAQ32" s="33"/>
      <c r="BAR32" s="33"/>
      <c r="BAS32" s="33"/>
      <c r="BAT32" s="33"/>
      <c r="BAU32" s="33"/>
      <c r="BAV32" s="33"/>
      <c r="BAW32" s="33"/>
      <c r="BAX32" s="33"/>
      <c r="BAY32" s="33"/>
      <c r="BAZ32" s="33"/>
      <c r="BBA32" s="33"/>
      <c r="BBB32" s="33"/>
      <c r="BBC32" s="33"/>
      <c r="BBD32" s="33"/>
      <c r="BBE32" s="33"/>
      <c r="BBF32" s="33"/>
      <c r="BBG32" s="33"/>
      <c r="BBH32" s="33"/>
      <c r="BBI32" s="33"/>
      <c r="BBJ32" s="33"/>
      <c r="BBK32" s="33"/>
      <c r="BBL32" s="33"/>
      <c r="BBM32" s="33"/>
      <c r="BBN32" s="33"/>
      <c r="BBO32" s="33"/>
      <c r="BBP32" s="33"/>
      <c r="BBQ32" s="33"/>
      <c r="BBR32" s="33"/>
      <c r="BBS32" s="33"/>
      <c r="BBT32" s="33"/>
      <c r="BBU32" s="33"/>
      <c r="BBV32" s="33"/>
      <c r="BBW32" s="33"/>
      <c r="BBX32" s="33"/>
      <c r="BBY32" s="33"/>
      <c r="BBZ32" s="33"/>
      <c r="BCA32" s="33"/>
      <c r="BCB32" s="33"/>
      <c r="BCC32" s="33"/>
      <c r="BCD32" s="33"/>
      <c r="BCE32" s="33"/>
      <c r="BCF32" s="33"/>
      <c r="BCG32" s="33"/>
      <c r="BCH32" s="33"/>
      <c r="BCI32" s="33"/>
      <c r="BCJ32" s="33"/>
      <c r="BCK32" s="33"/>
      <c r="BCL32" s="33"/>
      <c r="BCM32" s="33"/>
      <c r="BCN32" s="33"/>
      <c r="BCO32" s="33"/>
      <c r="BCP32" s="33"/>
      <c r="BCQ32" s="33"/>
      <c r="BCR32" s="33"/>
      <c r="BCS32" s="33"/>
      <c r="BCT32" s="33"/>
      <c r="BCU32" s="33"/>
      <c r="BCV32" s="33"/>
      <c r="BCW32" s="33"/>
      <c r="BCX32" s="33"/>
      <c r="BCY32" s="33"/>
      <c r="BCZ32" s="33"/>
      <c r="BDA32" s="33"/>
      <c r="BDB32" s="33"/>
      <c r="BDC32" s="33"/>
      <c r="BDD32" s="33"/>
      <c r="BDE32" s="33"/>
      <c r="BDF32" s="33"/>
      <c r="BDG32" s="33"/>
      <c r="BDH32" s="33"/>
      <c r="BDI32" s="33"/>
      <c r="BDJ32" s="33"/>
      <c r="BDK32" s="33"/>
      <c r="BDL32" s="33"/>
      <c r="BDM32" s="33"/>
      <c r="BDN32" s="33"/>
      <c r="BDO32" s="33"/>
      <c r="BDP32" s="33"/>
      <c r="BDQ32" s="33"/>
      <c r="BDR32" s="33"/>
      <c r="BDS32" s="33"/>
      <c r="BDT32" s="33"/>
      <c r="BDU32" s="33"/>
      <c r="BDV32" s="33"/>
      <c r="BDW32" s="33"/>
      <c r="BDX32" s="33"/>
      <c r="BDY32" s="33"/>
      <c r="BDZ32" s="33"/>
      <c r="BEA32" s="33"/>
      <c r="BEB32" s="33"/>
      <c r="BEC32" s="33"/>
      <c r="BED32" s="33"/>
      <c r="BEE32" s="33"/>
      <c r="BEF32" s="33"/>
      <c r="BEG32" s="33"/>
      <c r="BEH32" s="33"/>
      <c r="BEI32" s="33"/>
      <c r="BEJ32" s="33"/>
      <c r="BEK32" s="33"/>
      <c r="BEL32" s="33"/>
      <c r="BEM32" s="33"/>
      <c r="BEN32" s="33"/>
      <c r="BEO32" s="33"/>
      <c r="BEP32" s="33"/>
      <c r="BEQ32" s="33"/>
      <c r="BER32" s="33"/>
      <c r="BES32" s="33"/>
      <c r="BET32" s="33"/>
      <c r="BEU32" s="33"/>
      <c r="BEV32" s="33"/>
      <c r="BEW32" s="33"/>
      <c r="BEX32" s="33"/>
      <c r="BEY32" s="33"/>
      <c r="BEZ32" s="33"/>
      <c r="BFA32" s="33"/>
      <c r="BFB32" s="33"/>
      <c r="BFC32" s="33"/>
      <c r="BFD32" s="33"/>
      <c r="BFE32" s="33"/>
      <c r="BFF32" s="33"/>
      <c r="BFG32" s="33"/>
      <c r="BFH32" s="33"/>
      <c r="BFI32" s="33"/>
      <c r="BFJ32" s="33"/>
      <c r="BFK32" s="33"/>
      <c r="BFL32" s="33"/>
      <c r="BFM32" s="33"/>
      <c r="BFN32" s="33"/>
      <c r="BFO32" s="33"/>
      <c r="BFP32" s="33"/>
      <c r="BFQ32" s="33"/>
      <c r="BFR32" s="33"/>
      <c r="BFS32" s="33"/>
      <c r="BFT32" s="33"/>
      <c r="BFU32" s="33"/>
      <c r="BFV32" s="33"/>
      <c r="BFW32" s="33"/>
      <c r="BFX32" s="33"/>
      <c r="BFY32" s="33"/>
      <c r="BFZ32" s="33"/>
      <c r="BGA32" s="33"/>
      <c r="BGB32" s="33"/>
      <c r="BGC32" s="33"/>
      <c r="BGD32" s="33"/>
      <c r="BGE32" s="33"/>
      <c r="BGF32" s="33"/>
      <c r="BGG32" s="33"/>
      <c r="BGH32" s="33"/>
      <c r="BGI32" s="33"/>
      <c r="BGJ32" s="33"/>
      <c r="BGK32" s="33"/>
      <c r="BGL32" s="33"/>
      <c r="BGM32" s="33"/>
      <c r="BGN32" s="33"/>
      <c r="BGO32" s="33"/>
      <c r="BGP32" s="33"/>
      <c r="BGQ32" s="33"/>
      <c r="BGR32" s="33"/>
      <c r="BGS32" s="33"/>
      <c r="BGT32" s="33"/>
      <c r="BGU32" s="33"/>
      <c r="BGV32" s="33"/>
      <c r="BGW32" s="33"/>
      <c r="BGX32" s="33"/>
      <c r="BGY32" s="33"/>
      <c r="BGZ32" s="33"/>
      <c r="BHA32" s="33"/>
      <c r="BHB32" s="33"/>
      <c r="BHC32" s="33"/>
      <c r="BHD32" s="33"/>
      <c r="BHE32" s="33"/>
      <c r="BHF32" s="33"/>
      <c r="BHG32" s="33"/>
      <c r="BHH32" s="33"/>
      <c r="BHI32" s="33"/>
      <c r="BHJ32" s="33"/>
      <c r="BHK32" s="33"/>
      <c r="BHL32" s="33"/>
      <c r="BHM32" s="33"/>
      <c r="BHN32" s="33"/>
      <c r="BHO32" s="33"/>
      <c r="BHP32" s="33"/>
      <c r="BHQ32" s="33"/>
      <c r="BHR32" s="33"/>
      <c r="BHS32" s="33"/>
      <c r="BHT32" s="33"/>
      <c r="BHU32" s="33"/>
      <c r="BHV32" s="33"/>
      <c r="BHW32" s="33"/>
      <c r="BHX32" s="33"/>
      <c r="BHY32" s="33"/>
      <c r="BHZ32" s="33"/>
      <c r="BIA32" s="33"/>
      <c r="BIB32" s="33"/>
      <c r="BIC32" s="33"/>
      <c r="BID32" s="33"/>
      <c r="BIE32" s="33"/>
      <c r="BIF32" s="33"/>
      <c r="BIG32" s="33"/>
      <c r="BIH32" s="33"/>
      <c r="BII32" s="33"/>
      <c r="BIJ32" s="33"/>
      <c r="BIK32" s="33"/>
      <c r="BIL32" s="33"/>
      <c r="BIM32" s="33"/>
      <c r="BIN32" s="33"/>
      <c r="BIO32" s="33"/>
      <c r="BIP32" s="33"/>
      <c r="BIQ32" s="33"/>
      <c r="BIR32" s="33"/>
      <c r="BIS32" s="33"/>
      <c r="BIT32" s="33"/>
      <c r="BIU32" s="33"/>
      <c r="BIV32" s="33"/>
      <c r="BIW32" s="33"/>
      <c r="BIX32" s="33"/>
      <c r="BIY32" s="33"/>
      <c r="BIZ32" s="33"/>
      <c r="BJA32" s="33"/>
      <c r="BJB32" s="33"/>
      <c r="BJC32" s="33"/>
      <c r="BJD32" s="33"/>
      <c r="BJE32" s="33"/>
      <c r="BJF32" s="33"/>
      <c r="BJG32" s="33"/>
      <c r="BJH32" s="33"/>
      <c r="BJI32" s="33"/>
      <c r="BJJ32" s="33"/>
      <c r="BJK32" s="33"/>
      <c r="BJL32" s="33"/>
      <c r="BJM32" s="33"/>
      <c r="BJN32" s="33"/>
      <c r="BJO32" s="33"/>
      <c r="BJP32" s="33"/>
      <c r="BJQ32" s="33"/>
      <c r="BJR32" s="33"/>
      <c r="BJS32" s="33"/>
      <c r="BJT32" s="33"/>
      <c r="BJU32" s="33"/>
      <c r="BJV32" s="33"/>
      <c r="BJW32" s="33"/>
      <c r="BJX32" s="33"/>
      <c r="BJY32" s="33"/>
      <c r="BJZ32" s="33"/>
      <c r="BKA32" s="33"/>
      <c r="BKB32" s="33"/>
      <c r="BKC32" s="33"/>
      <c r="BKD32" s="33"/>
      <c r="BKE32" s="33"/>
      <c r="BKF32" s="33"/>
      <c r="BKG32" s="33"/>
      <c r="BKH32" s="33"/>
      <c r="BKI32" s="33"/>
      <c r="BKJ32" s="33"/>
      <c r="BKK32" s="33"/>
      <c r="BKL32" s="33"/>
      <c r="BKM32" s="33"/>
      <c r="BKN32" s="33"/>
      <c r="BKO32" s="33"/>
      <c r="BKP32" s="33"/>
      <c r="BKQ32" s="33"/>
      <c r="BKR32" s="33"/>
      <c r="BKS32" s="33"/>
      <c r="BKT32" s="33"/>
      <c r="BKU32" s="33"/>
      <c r="BKV32" s="33"/>
      <c r="BKW32" s="33"/>
      <c r="BKX32" s="33"/>
      <c r="BKY32" s="33"/>
      <c r="BKZ32" s="33"/>
      <c r="BLA32" s="33"/>
      <c r="BLB32" s="33"/>
      <c r="BLC32" s="33"/>
      <c r="BLD32" s="33"/>
      <c r="BLE32" s="33"/>
      <c r="BLF32" s="33"/>
      <c r="BLG32" s="33"/>
      <c r="BLH32" s="33"/>
      <c r="BLI32" s="33"/>
      <c r="BLJ32" s="33"/>
      <c r="BLK32" s="33"/>
      <c r="BLL32" s="33"/>
      <c r="BLM32" s="33"/>
      <c r="BLN32" s="33"/>
      <c r="BLO32" s="33"/>
      <c r="BLP32" s="33"/>
      <c r="BLQ32" s="33"/>
      <c r="BLR32" s="33"/>
      <c r="BLS32" s="33"/>
      <c r="BLT32" s="33"/>
      <c r="BLU32" s="33"/>
      <c r="BLV32" s="33"/>
      <c r="BLW32" s="33"/>
      <c r="BLX32" s="33"/>
      <c r="BLY32" s="33"/>
      <c r="BLZ32" s="33"/>
      <c r="BMA32" s="33"/>
      <c r="BMB32" s="33"/>
      <c r="BMC32" s="33"/>
      <c r="BMD32" s="33"/>
      <c r="BME32" s="33"/>
      <c r="BMF32" s="33"/>
      <c r="BMG32" s="33"/>
      <c r="BMH32" s="33"/>
      <c r="BMI32" s="33"/>
      <c r="BMJ32" s="33"/>
      <c r="BMK32" s="33"/>
      <c r="BML32" s="33"/>
      <c r="BMM32" s="33"/>
      <c r="BMN32" s="33"/>
      <c r="BMO32" s="33"/>
      <c r="BMP32" s="33"/>
      <c r="BMQ32" s="33"/>
      <c r="BMR32" s="33"/>
      <c r="BMS32" s="33"/>
      <c r="BMT32" s="33"/>
      <c r="BMU32" s="33"/>
      <c r="BMV32" s="33"/>
      <c r="BMW32" s="33"/>
      <c r="BMX32" s="33"/>
      <c r="BMY32" s="33"/>
      <c r="BMZ32" s="33"/>
      <c r="BNA32" s="33"/>
      <c r="BNB32" s="33"/>
      <c r="BNC32" s="33"/>
      <c r="BND32" s="33"/>
      <c r="BNE32" s="33"/>
      <c r="BNF32" s="33"/>
      <c r="BNG32" s="33"/>
      <c r="BNH32" s="33"/>
      <c r="BNI32" s="33"/>
      <c r="BNJ32" s="33"/>
      <c r="BNK32" s="33"/>
      <c r="BNL32" s="33"/>
      <c r="BNM32" s="33"/>
      <c r="BNN32" s="33"/>
      <c r="BNO32" s="33"/>
      <c r="BNP32" s="33"/>
      <c r="BNQ32" s="33"/>
      <c r="BNR32" s="33"/>
      <c r="BNS32" s="33"/>
      <c r="BNT32" s="33"/>
      <c r="BNU32" s="33"/>
      <c r="BNV32" s="33"/>
      <c r="BNW32" s="33"/>
      <c r="BNX32" s="33"/>
      <c r="BNY32" s="33"/>
      <c r="BNZ32" s="33"/>
      <c r="BOA32" s="33"/>
      <c r="BOB32" s="33"/>
      <c r="BOC32" s="33"/>
      <c r="BOD32" s="33"/>
      <c r="BOE32" s="33"/>
      <c r="BOF32" s="33"/>
      <c r="BOG32" s="33"/>
      <c r="BOH32" s="33"/>
      <c r="BOI32" s="33"/>
      <c r="BOJ32" s="33"/>
      <c r="BOK32" s="33"/>
      <c r="BOL32" s="33"/>
      <c r="BOM32" s="33"/>
      <c r="BON32" s="33"/>
      <c r="BOO32" s="33"/>
      <c r="BOP32" s="33"/>
      <c r="BOQ32" s="33"/>
      <c r="BOR32" s="33"/>
      <c r="BOS32" s="33"/>
      <c r="BOT32" s="33"/>
      <c r="BOU32" s="33"/>
      <c r="BOV32" s="33"/>
      <c r="BOW32" s="33"/>
      <c r="BOX32" s="33"/>
      <c r="BOY32" s="33"/>
      <c r="BOZ32" s="33"/>
      <c r="BPA32" s="33"/>
      <c r="BPB32" s="33"/>
      <c r="BPC32" s="33"/>
      <c r="BPD32" s="33"/>
      <c r="BPE32" s="33"/>
      <c r="BPF32" s="33"/>
      <c r="BPG32" s="33"/>
      <c r="BPH32" s="33"/>
      <c r="BPI32" s="33"/>
      <c r="BPJ32" s="33"/>
      <c r="BPK32" s="33"/>
      <c r="BPL32" s="33"/>
      <c r="BPM32" s="33"/>
      <c r="BPN32" s="33"/>
      <c r="BPO32" s="33"/>
      <c r="BPP32" s="33"/>
      <c r="BPQ32" s="33"/>
      <c r="BPR32" s="33"/>
      <c r="BPS32" s="33"/>
      <c r="BPT32" s="33"/>
      <c r="BPU32" s="33"/>
      <c r="BPV32" s="33"/>
      <c r="BPW32" s="33"/>
      <c r="BPX32" s="33"/>
      <c r="BPY32" s="33"/>
      <c r="BPZ32" s="33"/>
      <c r="BQA32" s="33"/>
      <c r="BQB32" s="33"/>
      <c r="BQC32" s="33"/>
      <c r="BQD32" s="33"/>
      <c r="BQE32" s="33"/>
      <c r="BQF32" s="33"/>
      <c r="BQG32" s="33"/>
      <c r="BQH32" s="33"/>
      <c r="BQI32" s="33"/>
      <c r="BQJ32" s="33"/>
      <c r="BQK32" s="33"/>
      <c r="BQL32" s="33"/>
      <c r="BQM32" s="33"/>
      <c r="BQN32" s="33"/>
      <c r="BQO32" s="33"/>
      <c r="BQP32" s="33"/>
      <c r="BQQ32" s="33"/>
      <c r="BQR32" s="33"/>
      <c r="BQS32" s="33"/>
      <c r="BQT32" s="33"/>
      <c r="BQU32" s="33"/>
      <c r="BQV32" s="33"/>
      <c r="BQW32" s="33"/>
      <c r="BQX32" s="33"/>
      <c r="BQY32" s="33"/>
      <c r="BQZ32" s="33"/>
      <c r="BRA32" s="33"/>
      <c r="BRB32" s="33"/>
      <c r="BRC32" s="33"/>
      <c r="BRD32" s="33"/>
      <c r="BRE32" s="33"/>
      <c r="BRF32" s="33"/>
      <c r="BRG32" s="33"/>
      <c r="BRH32" s="33"/>
      <c r="BRI32" s="33"/>
      <c r="BRJ32" s="33"/>
      <c r="BRK32" s="33"/>
      <c r="BRL32" s="33"/>
      <c r="BRM32" s="33"/>
      <c r="BRN32" s="33"/>
      <c r="BRO32" s="33"/>
      <c r="BRP32" s="33"/>
      <c r="BRQ32" s="33"/>
      <c r="BRR32" s="33"/>
      <c r="BRS32" s="33"/>
      <c r="BRT32" s="33"/>
      <c r="BRU32" s="33"/>
      <c r="BRV32" s="33"/>
      <c r="BRW32" s="33"/>
      <c r="BRX32" s="33"/>
      <c r="BRY32" s="33"/>
      <c r="BRZ32" s="33"/>
      <c r="BSA32" s="33"/>
      <c r="BSB32" s="33"/>
      <c r="BSC32" s="33"/>
      <c r="BSD32" s="33"/>
      <c r="BSE32" s="33"/>
      <c r="BSF32" s="33"/>
      <c r="BSG32" s="33"/>
      <c r="BSH32" s="33"/>
      <c r="BSI32" s="33"/>
      <c r="BSJ32" s="33"/>
      <c r="BSK32" s="33"/>
      <c r="BSL32" s="33"/>
      <c r="BSM32" s="33"/>
      <c r="BSN32" s="33"/>
      <c r="BSO32" s="33"/>
      <c r="BSP32" s="33"/>
      <c r="BSQ32" s="33"/>
      <c r="BSR32" s="33"/>
      <c r="BSS32" s="33"/>
      <c r="BST32" s="33"/>
      <c r="BSU32" s="33"/>
      <c r="BSV32" s="33"/>
      <c r="BSW32" s="33"/>
      <c r="BSX32" s="33"/>
      <c r="BSY32" s="33"/>
      <c r="BSZ32" s="33"/>
      <c r="BTA32" s="33"/>
      <c r="BTB32" s="33"/>
      <c r="BTC32" s="33"/>
      <c r="BTD32" s="33"/>
      <c r="BTE32" s="33"/>
      <c r="BTF32" s="33"/>
      <c r="BTG32" s="33"/>
      <c r="BTH32" s="33"/>
      <c r="BTI32" s="33"/>
      <c r="BTJ32" s="33"/>
      <c r="BTK32" s="33"/>
      <c r="BTL32" s="33"/>
      <c r="BTM32" s="33"/>
      <c r="BTN32" s="33"/>
      <c r="BTO32" s="33"/>
      <c r="BTP32" s="33"/>
      <c r="BTQ32" s="33"/>
      <c r="BTR32" s="33"/>
      <c r="BTS32" s="33"/>
      <c r="BTT32" s="33"/>
      <c r="BTU32" s="33"/>
      <c r="BTV32" s="33"/>
      <c r="BTW32" s="33"/>
      <c r="BTX32" s="33"/>
      <c r="BTY32" s="33"/>
      <c r="BTZ32" s="33"/>
      <c r="BUA32" s="33"/>
      <c r="BUB32" s="33"/>
      <c r="BUC32" s="33"/>
      <c r="BUD32" s="33"/>
      <c r="BUE32" s="33"/>
      <c r="BUF32" s="33"/>
      <c r="BUG32" s="33"/>
      <c r="BUH32" s="33"/>
      <c r="BUI32" s="33"/>
      <c r="BUJ32" s="33"/>
      <c r="BUK32" s="33"/>
      <c r="BUL32" s="33"/>
      <c r="BUM32" s="33"/>
      <c r="BUN32" s="33"/>
      <c r="BUO32" s="33"/>
      <c r="BUP32" s="33"/>
      <c r="BUQ32" s="33"/>
      <c r="BUR32" s="33"/>
      <c r="BUS32" s="33"/>
      <c r="BUT32" s="33"/>
      <c r="BUU32" s="33"/>
      <c r="BUV32" s="33"/>
      <c r="BUW32" s="33"/>
      <c r="BUX32" s="33"/>
      <c r="BUY32" s="33"/>
      <c r="BUZ32" s="33"/>
      <c r="BVA32" s="33"/>
      <c r="BVB32" s="33"/>
      <c r="BVC32" s="33"/>
      <c r="BVD32" s="33"/>
      <c r="BVE32" s="33"/>
      <c r="BVF32" s="33"/>
      <c r="BVG32" s="33"/>
      <c r="BVH32" s="33"/>
      <c r="BVI32" s="33"/>
      <c r="BVJ32" s="33"/>
      <c r="BVK32" s="33"/>
      <c r="BVL32" s="33"/>
      <c r="BVM32" s="33"/>
      <c r="BVN32" s="33"/>
      <c r="BVO32" s="33"/>
      <c r="BVP32" s="33"/>
      <c r="BVQ32" s="33"/>
      <c r="BVR32" s="33"/>
      <c r="BVS32" s="33"/>
      <c r="BVT32" s="33"/>
      <c r="BVU32" s="33"/>
      <c r="BVV32" s="33"/>
      <c r="BVW32" s="33"/>
      <c r="BVX32" s="33"/>
      <c r="BVY32" s="33"/>
      <c r="BVZ32" s="33"/>
      <c r="BWA32" s="33"/>
      <c r="BWB32" s="33"/>
      <c r="BWC32" s="33"/>
      <c r="BWD32" s="33"/>
      <c r="BWE32" s="33"/>
      <c r="BWF32" s="33"/>
      <c r="BWG32" s="33"/>
      <c r="BWH32" s="33"/>
      <c r="BWI32" s="33"/>
      <c r="BWJ32" s="33"/>
      <c r="BWK32" s="33"/>
      <c r="BWL32" s="33"/>
      <c r="BWM32" s="33"/>
      <c r="BWN32" s="33"/>
      <c r="BWO32" s="33"/>
      <c r="BWP32" s="33"/>
      <c r="BWQ32" s="33"/>
      <c r="BWR32" s="33"/>
      <c r="BWS32" s="33"/>
      <c r="BWT32" s="33"/>
      <c r="BWU32" s="33"/>
      <c r="BWV32" s="33"/>
      <c r="BWW32" s="33"/>
      <c r="BWX32" s="33"/>
      <c r="BWY32" s="33"/>
      <c r="BWZ32" s="33"/>
      <c r="BXA32" s="33"/>
      <c r="BXB32" s="33"/>
      <c r="BXC32" s="33"/>
      <c r="BXD32" s="33"/>
      <c r="BXE32" s="33"/>
      <c r="BXF32" s="33"/>
      <c r="BXG32" s="33"/>
      <c r="BXH32" s="33"/>
      <c r="BXI32" s="33"/>
      <c r="BXJ32" s="33"/>
      <c r="BXK32" s="33"/>
      <c r="BXL32" s="33"/>
      <c r="BXM32" s="33"/>
      <c r="BXN32" s="33"/>
      <c r="BXO32" s="33"/>
      <c r="BXP32" s="33"/>
      <c r="BXQ32" s="33"/>
      <c r="BXR32" s="33"/>
      <c r="BXS32" s="33"/>
      <c r="BXT32" s="33"/>
      <c r="BXU32" s="33"/>
      <c r="BXV32" s="33"/>
      <c r="BXW32" s="33"/>
      <c r="BXX32" s="33"/>
      <c r="BXY32" s="33"/>
      <c r="BXZ32" s="33"/>
      <c r="BYA32" s="33"/>
      <c r="BYB32" s="33"/>
      <c r="BYC32" s="33"/>
      <c r="BYD32" s="33"/>
      <c r="BYE32" s="33"/>
      <c r="BYF32" s="33"/>
      <c r="BYG32" s="33"/>
      <c r="BYH32" s="33"/>
      <c r="BYI32" s="33"/>
      <c r="BYJ32" s="33"/>
      <c r="BYK32" s="33"/>
      <c r="BYL32" s="33"/>
      <c r="BYM32" s="33"/>
      <c r="BYN32" s="33"/>
      <c r="BYO32" s="33"/>
      <c r="BYP32" s="33"/>
      <c r="BYQ32" s="33"/>
      <c r="BYR32" s="33"/>
      <c r="BYS32" s="33"/>
      <c r="BYT32" s="33"/>
      <c r="BYU32" s="33"/>
      <c r="BYV32" s="33"/>
      <c r="BYW32" s="33"/>
      <c r="BYX32" s="33"/>
      <c r="BYY32" s="33"/>
      <c r="BYZ32" s="33"/>
      <c r="BZA32" s="33"/>
      <c r="BZB32" s="33"/>
      <c r="BZC32" s="33"/>
      <c r="BZD32" s="33"/>
      <c r="BZE32" s="33"/>
      <c r="BZF32" s="33"/>
      <c r="BZG32" s="33"/>
      <c r="BZH32" s="33"/>
      <c r="BZI32" s="33"/>
      <c r="BZJ32" s="33"/>
      <c r="BZK32" s="33"/>
      <c r="BZL32" s="33"/>
      <c r="BZM32" s="33"/>
      <c r="BZN32" s="33"/>
      <c r="BZO32" s="33"/>
      <c r="BZP32" s="33"/>
      <c r="BZQ32" s="33"/>
      <c r="BZR32" s="33"/>
      <c r="BZS32" s="33"/>
      <c r="BZT32" s="33"/>
      <c r="BZU32" s="33"/>
      <c r="BZV32" s="33"/>
      <c r="BZW32" s="33"/>
      <c r="BZX32" s="33"/>
      <c r="BZY32" s="33"/>
      <c r="BZZ32" s="33"/>
      <c r="CAA32" s="33"/>
      <c r="CAB32" s="33"/>
      <c r="CAC32" s="33"/>
      <c r="CAD32" s="33"/>
      <c r="CAE32" s="33"/>
      <c r="CAF32" s="33"/>
      <c r="CAG32" s="33"/>
      <c r="CAH32" s="33"/>
      <c r="CAI32" s="33"/>
      <c r="CAJ32" s="33"/>
      <c r="CAK32" s="33"/>
      <c r="CAL32" s="33"/>
      <c r="CAM32" s="33"/>
      <c r="CAN32" s="33"/>
      <c r="CAO32" s="33"/>
      <c r="CAP32" s="33"/>
      <c r="CAQ32" s="33"/>
      <c r="CAR32" s="33"/>
      <c r="CAS32" s="33"/>
      <c r="CAT32" s="33"/>
      <c r="CAU32" s="33"/>
      <c r="CAV32" s="33"/>
      <c r="CAW32" s="33"/>
      <c r="CAX32" s="33"/>
      <c r="CAY32" s="33"/>
      <c r="CAZ32" s="33"/>
      <c r="CBA32" s="33"/>
      <c r="CBB32" s="33"/>
      <c r="CBC32" s="33"/>
      <c r="CBD32" s="33"/>
      <c r="CBE32" s="33"/>
      <c r="CBF32" s="33"/>
      <c r="CBG32" s="33"/>
      <c r="CBH32" s="33"/>
      <c r="CBI32" s="33"/>
      <c r="CBJ32" s="33"/>
      <c r="CBK32" s="33"/>
      <c r="CBL32" s="33"/>
      <c r="CBM32" s="33"/>
      <c r="CBN32" s="33"/>
      <c r="CBO32" s="33"/>
      <c r="CBP32" s="33"/>
      <c r="CBQ32" s="33"/>
      <c r="CBR32" s="33"/>
      <c r="CBS32" s="33"/>
      <c r="CBT32" s="33"/>
      <c r="CBU32" s="33"/>
      <c r="CBV32" s="33"/>
      <c r="CBW32" s="33"/>
      <c r="CBX32" s="33"/>
      <c r="CBY32" s="33"/>
      <c r="CBZ32" s="33"/>
      <c r="CCA32" s="33"/>
      <c r="CCB32" s="33"/>
      <c r="CCC32" s="33"/>
      <c r="CCD32" s="33"/>
      <c r="CCE32" s="33"/>
      <c r="CCF32" s="33"/>
      <c r="CCG32" s="33"/>
      <c r="CCH32" s="33"/>
      <c r="CCI32" s="33"/>
      <c r="CCJ32" s="33"/>
      <c r="CCK32" s="33"/>
      <c r="CCL32" s="33"/>
      <c r="CCM32" s="33"/>
      <c r="CCN32" s="33"/>
      <c r="CCO32" s="33"/>
      <c r="CCP32" s="33"/>
      <c r="CCQ32" s="33"/>
      <c r="CCR32" s="33"/>
      <c r="CCS32" s="33"/>
      <c r="CCT32" s="33"/>
      <c r="CCU32" s="33"/>
      <c r="CCV32" s="33"/>
      <c r="CCW32" s="33"/>
      <c r="CCX32" s="33"/>
      <c r="CCY32" s="33"/>
      <c r="CCZ32" s="33"/>
      <c r="CDA32" s="33"/>
      <c r="CDB32" s="33"/>
      <c r="CDC32" s="33"/>
      <c r="CDD32" s="33"/>
      <c r="CDE32" s="33"/>
      <c r="CDF32" s="33"/>
      <c r="CDG32" s="33"/>
      <c r="CDH32" s="33"/>
      <c r="CDI32" s="33"/>
      <c r="CDJ32" s="33"/>
      <c r="CDK32" s="33"/>
      <c r="CDL32" s="33"/>
      <c r="CDM32" s="33"/>
      <c r="CDN32" s="33"/>
      <c r="CDO32" s="33"/>
      <c r="CDP32" s="33"/>
      <c r="CDQ32" s="33"/>
      <c r="CDR32" s="33"/>
      <c r="CDS32" s="33"/>
      <c r="CDT32" s="33"/>
      <c r="CDU32" s="33"/>
      <c r="CDV32" s="33"/>
      <c r="CDW32" s="33"/>
      <c r="CDX32" s="33"/>
      <c r="CDY32" s="33"/>
      <c r="CDZ32" s="33"/>
      <c r="CEA32" s="33"/>
      <c r="CEB32" s="33"/>
      <c r="CEC32" s="33"/>
      <c r="CED32" s="33"/>
      <c r="CEE32" s="33"/>
      <c r="CEF32" s="33"/>
      <c r="CEG32" s="33"/>
      <c r="CEH32" s="33"/>
      <c r="CEI32" s="33"/>
      <c r="CEJ32" s="33"/>
      <c r="CEK32" s="33"/>
      <c r="CEL32" s="33"/>
      <c r="CEM32" s="33"/>
      <c r="CEN32" s="33"/>
      <c r="CEO32" s="33"/>
      <c r="CEP32" s="33"/>
      <c r="CEQ32" s="33"/>
      <c r="CER32" s="33"/>
      <c r="CES32" s="33"/>
      <c r="CET32" s="33"/>
      <c r="CEU32" s="33"/>
      <c r="CEV32" s="33"/>
      <c r="CEW32" s="33"/>
      <c r="CEX32" s="33"/>
      <c r="CEY32" s="33"/>
      <c r="CEZ32" s="33"/>
      <c r="CFA32" s="33"/>
      <c r="CFB32" s="33"/>
      <c r="CFC32" s="33"/>
      <c r="CFD32" s="33"/>
      <c r="CFE32" s="33"/>
      <c r="CFF32" s="33"/>
      <c r="CFG32" s="33"/>
      <c r="CFH32" s="33"/>
      <c r="CFI32" s="33"/>
      <c r="CFJ32" s="33"/>
      <c r="CFK32" s="33"/>
      <c r="CFL32" s="33"/>
      <c r="CFM32" s="33"/>
      <c r="CFN32" s="33"/>
      <c r="CFO32" s="33"/>
      <c r="CFP32" s="33"/>
      <c r="CFQ32" s="33"/>
      <c r="CFR32" s="33"/>
      <c r="CFS32" s="33"/>
      <c r="CFT32" s="33"/>
      <c r="CFU32" s="33"/>
      <c r="CFV32" s="33"/>
      <c r="CFW32" s="33"/>
      <c r="CFX32" s="33"/>
      <c r="CFY32" s="33"/>
      <c r="CFZ32" s="33"/>
      <c r="CGA32" s="33"/>
      <c r="CGB32" s="33"/>
      <c r="CGC32" s="33"/>
      <c r="CGD32" s="33"/>
      <c r="CGE32" s="33"/>
      <c r="CGF32" s="33"/>
      <c r="CGG32" s="33"/>
      <c r="CGH32" s="33"/>
      <c r="CGI32" s="33"/>
      <c r="CGJ32" s="33"/>
      <c r="CGK32" s="33"/>
      <c r="CGL32" s="33"/>
      <c r="CGM32" s="33"/>
      <c r="CGN32" s="33"/>
      <c r="CGO32" s="33"/>
      <c r="CGP32" s="33"/>
      <c r="CGQ32" s="33"/>
      <c r="CGR32" s="33"/>
      <c r="CGS32" s="33"/>
      <c r="CGT32" s="33"/>
      <c r="CGU32" s="33"/>
      <c r="CGV32" s="33"/>
      <c r="CGW32" s="33"/>
      <c r="CGX32" s="33"/>
      <c r="CGY32" s="33"/>
      <c r="CGZ32" s="33"/>
      <c r="CHA32" s="33"/>
      <c r="CHB32" s="33"/>
      <c r="CHC32" s="33"/>
      <c r="CHD32" s="33"/>
      <c r="CHE32" s="33"/>
      <c r="CHF32" s="33"/>
      <c r="CHG32" s="33"/>
      <c r="CHH32" s="33"/>
      <c r="CHI32" s="33"/>
      <c r="CHJ32" s="33"/>
      <c r="CHK32" s="33"/>
      <c r="CHL32" s="33"/>
      <c r="CHM32" s="33"/>
      <c r="CHN32" s="33"/>
      <c r="CHO32" s="33"/>
      <c r="CHP32" s="33"/>
      <c r="CHQ32" s="33"/>
      <c r="CHR32" s="33"/>
      <c r="CHS32" s="33"/>
      <c r="CHT32" s="33"/>
      <c r="CHU32" s="33"/>
      <c r="CHV32" s="33"/>
      <c r="CHW32" s="33"/>
      <c r="CHX32" s="33"/>
      <c r="CHY32" s="33"/>
      <c r="CHZ32" s="33"/>
      <c r="CIA32" s="33"/>
      <c r="CIB32" s="33"/>
      <c r="CIC32" s="33"/>
      <c r="CID32" s="33"/>
      <c r="CIE32" s="33"/>
      <c r="CIF32" s="33"/>
      <c r="CIG32" s="33"/>
      <c r="CIH32" s="33"/>
      <c r="CII32" s="33"/>
      <c r="CIJ32" s="33"/>
      <c r="CIK32" s="33"/>
      <c r="CIL32" s="33"/>
      <c r="CIM32" s="33"/>
      <c r="CIN32" s="33"/>
      <c r="CIO32" s="33"/>
      <c r="CIP32" s="33"/>
      <c r="CIQ32" s="33"/>
      <c r="CIR32" s="33"/>
      <c r="CIS32" s="33"/>
      <c r="CIT32" s="33"/>
      <c r="CIU32" s="33"/>
      <c r="CIV32" s="33"/>
      <c r="CIW32" s="33"/>
      <c r="CIX32" s="33"/>
      <c r="CIY32" s="33"/>
      <c r="CIZ32" s="33"/>
      <c r="CJA32" s="33"/>
      <c r="CJB32" s="33"/>
      <c r="CJC32" s="33"/>
      <c r="CJD32" s="33"/>
      <c r="CJE32" s="33"/>
      <c r="CJF32" s="33"/>
      <c r="CJG32" s="33"/>
      <c r="CJH32" s="33"/>
      <c r="CJI32" s="33"/>
      <c r="CJJ32" s="33"/>
      <c r="CJK32" s="33"/>
      <c r="CJL32" s="33"/>
      <c r="CJM32" s="33"/>
      <c r="CJN32" s="33"/>
      <c r="CJO32" s="33"/>
      <c r="CJP32" s="33"/>
      <c r="CJQ32" s="33"/>
      <c r="CJR32" s="33"/>
      <c r="CJS32" s="33"/>
      <c r="CJT32" s="33"/>
      <c r="CJU32" s="33"/>
      <c r="CJV32" s="33"/>
      <c r="CJW32" s="33"/>
      <c r="CJX32" s="33"/>
      <c r="CJY32" s="33"/>
      <c r="CJZ32" s="33"/>
      <c r="CKA32" s="33"/>
      <c r="CKB32" s="33"/>
      <c r="CKC32" s="33"/>
      <c r="CKD32" s="33"/>
      <c r="CKE32" s="33"/>
      <c r="CKF32" s="33"/>
      <c r="CKG32" s="33"/>
      <c r="CKH32" s="33"/>
      <c r="CKI32" s="33"/>
      <c r="CKJ32" s="33"/>
      <c r="CKK32" s="33"/>
      <c r="CKL32" s="33"/>
      <c r="CKM32" s="33"/>
      <c r="CKN32" s="33"/>
      <c r="CKO32" s="33"/>
      <c r="CKP32" s="33"/>
      <c r="CKQ32" s="33"/>
      <c r="CKR32" s="33"/>
      <c r="CKS32" s="33"/>
      <c r="CKT32" s="33"/>
      <c r="CKU32" s="33"/>
      <c r="CKV32" s="33"/>
      <c r="CKW32" s="33"/>
      <c r="CKX32" s="33"/>
      <c r="CKY32" s="33"/>
      <c r="CKZ32" s="33"/>
      <c r="CLA32" s="33"/>
      <c r="CLB32" s="33"/>
      <c r="CLC32" s="33"/>
      <c r="CLD32" s="33"/>
      <c r="CLE32" s="33"/>
      <c r="CLF32" s="33"/>
      <c r="CLG32" s="33"/>
      <c r="CLH32" s="33"/>
      <c r="CLI32" s="33"/>
      <c r="CLJ32" s="33"/>
      <c r="CLK32" s="33"/>
      <c r="CLL32" s="33"/>
      <c r="CLM32" s="33"/>
      <c r="CLN32" s="33"/>
      <c r="CLO32" s="33"/>
      <c r="CLP32" s="33"/>
      <c r="CLQ32" s="33"/>
      <c r="CLR32" s="33"/>
      <c r="CLS32" s="33"/>
      <c r="CLT32" s="33"/>
      <c r="CLU32" s="33"/>
      <c r="CLV32" s="33"/>
      <c r="CLW32" s="33"/>
      <c r="CLX32" s="33"/>
      <c r="CLY32" s="33"/>
      <c r="CLZ32" s="33"/>
      <c r="CMA32" s="33"/>
      <c r="CMB32" s="33"/>
      <c r="CMC32" s="33"/>
      <c r="CMD32" s="33"/>
      <c r="CME32" s="33"/>
      <c r="CMF32" s="33"/>
      <c r="CMG32" s="33"/>
      <c r="CMH32" s="33"/>
      <c r="CMI32" s="33"/>
      <c r="CMJ32" s="33"/>
      <c r="CMK32" s="33"/>
      <c r="CML32" s="33"/>
      <c r="CMM32" s="33"/>
      <c r="CMN32" s="33"/>
      <c r="CMO32" s="33"/>
      <c r="CMP32" s="33"/>
      <c r="CMQ32" s="33"/>
      <c r="CMR32" s="33"/>
      <c r="CMS32" s="33"/>
      <c r="CMT32" s="33"/>
      <c r="CMU32" s="33"/>
      <c r="CMV32" s="33"/>
      <c r="CMW32" s="33"/>
      <c r="CMX32" s="33"/>
      <c r="CMY32" s="33"/>
      <c r="CMZ32" s="33"/>
      <c r="CNA32" s="33"/>
      <c r="CNB32" s="33"/>
      <c r="CNC32" s="33"/>
      <c r="CND32" s="33"/>
      <c r="CNE32" s="33"/>
      <c r="CNF32" s="33"/>
      <c r="CNG32" s="33"/>
      <c r="CNH32" s="33"/>
      <c r="CNI32" s="33"/>
      <c r="CNJ32" s="33"/>
      <c r="CNK32" s="33"/>
      <c r="CNL32" s="33"/>
      <c r="CNM32" s="33"/>
      <c r="CNN32" s="33"/>
      <c r="CNO32" s="33"/>
      <c r="CNP32" s="33"/>
      <c r="CNQ32" s="33"/>
      <c r="CNR32" s="33"/>
      <c r="CNS32" s="33"/>
      <c r="CNT32" s="33"/>
      <c r="CNU32" s="33"/>
      <c r="CNV32" s="33"/>
      <c r="CNW32" s="33"/>
      <c r="CNX32" s="33"/>
      <c r="CNY32" s="33"/>
      <c r="CNZ32" s="33"/>
      <c r="COA32" s="33"/>
      <c r="COB32" s="33"/>
      <c r="COC32" s="33"/>
      <c r="COD32" s="33"/>
      <c r="COE32" s="33"/>
      <c r="COF32" s="33"/>
      <c r="COG32" s="33"/>
      <c r="COH32" s="33"/>
      <c r="COI32" s="33"/>
      <c r="COJ32" s="33"/>
      <c r="COK32" s="33"/>
      <c r="COL32" s="33"/>
      <c r="COM32" s="33"/>
      <c r="CON32" s="33"/>
      <c r="COO32" s="33"/>
      <c r="COP32" s="33"/>
      <c r="COQ32" s="33"/>
      <c r="COR32" s="33"/>
      <c r="COS32" s="33"/>
      <c r="COT32" s="33"/>
      <c r="COU32" s="33"/>
      <c r="COV32" s="33"/>
      <c r="COW32" s="33"/>
      <c r="COX32" s="33"/>
      <c r="COY32" s="33"/>
      <c r="COZ32" s="33"/>
      <c r="CPA32" s="33"/>
      <c r="CPB32" s="33"/>
      <c r="CPC32" s="33"/>
      <c r="CPD32" s="33"/>
      <c r="CPE32" s="33"/>
      <c r="CPF32" s="33"/>
      <c r="CPG32" s="33"/>
      <c r="CPH32" s="33"/>
      <c r="CPI32" s="33"/>
      <c r="CPJ32" s="33"/>
      <c r="CPK32" s="33"/>
      <c r="CPL32" s="33"/>
      <c r="CPM32" s="33"/>
      <c r="CPN32" s="33"/>
      <c r="CPO32" s="33"/>
      <c r="CPP32" s="33"/>
      <c r="CPQ32" s="33"/>
      <c r="CPR32" s="33"/>
      <c r="CPS32" s="33"/>
      <c r="CPT32" s="33"/>
      <c r="CPU32" s="33"/>
      <c r="CPV32" s="33"/>
      <c r="CPW32" s="33"/>
      <c r="CPX32" s="33"/>
      <c r="CPY32" s="33"/>
      <c r="CPZ32" s="33"/>
      <c r="CQA32" s="33"/>
      <c r="CQB32" s="33"/>
      <c r="CQC32" s="33"/>
      <c r="CQD32" s="33"/>
      <c r="CQE32" s="33"/>
      <c r="CQF32" s="33"/>
      <c r="CQG32" s="33"/>
      <c r="CQH32" s="33"/>
      <c r="CQI32" s="33"/>
      <c r="CQJ32" s="33"/>
      <c r="CQK32" s="33"/>
      <c r="CQL32" s="33"/>
      <c r="CQM32" s="33"/>
      <c r="CQN32" s="33"/>
      <c r="CQO32" s="33"/>
      <c r="CQP32" s="33"/>
      <c r="CQQ32" s="33"/>
      <c r="CQR32" s="33"/>
      <c r="CQS32" s="33"/>
      <c r="CQT32" s="33"/>
      <c r="CQU32" s="33"/>
      <c r="CQV32" s="33"/>
      <c r="CQW32" s="33"/>
      <c r="CQX32" s="33"/>
      <c r="CQY32" s="33"/>
      <c r="CQZ32" s="33"/>
      <c r="CRA32" s="33"/>
      <c r="CRB32" s="33"/>
      <c r="CRC32" s="33"/>
      <c r="CRD32" s="33"/>
      <c r="CRE32" s="33"/>
      <c r="CRF32" s="33"/>
      <c r="CRG32" s="33"/>
      <c r="CRH32" s="33"/>
      <c r="CRI32" s="33"/>
      <c r="CRJ32" s="33"/>
      <c r="CRK32" s="33"/>
      <c r="CRL32" s="33"/>
      <c r="CRM32" s="33"/>
      <c r="CRN32" s="33"/>
      <c r="CRO32" s="33"/>
      <c r="CRP32" s="33"/>
      <c r="CRQ32" s="33"/>
      <c r="CRR32" s="33"/>
      <c r="CRS32" s="33"/>
      <c r="CRT32" s="33"/>
      <c r="CRU32" s="33"/>
      <c r="CRV32" s="33"/>
      <c r="CRW32" s="33"/>
      <c r="CRX32" s="33"/>
      <c r="CRY32" s="33"/>
      <c r="CRZ32" s="33"/>
      <c r="CSA32" s="33"/>
      <c r="CSB32" s="33"/>
      <c r="CSC32" s="33"/>
      <c r="CSD32" s="33"/>
      <c r="CSE32" s="33"/>
      <c r="CSF32" s="33"/>
      <c r="CSG32" s="33"/>
      <c r="CSH32" s="33"/>
      <c r="CSI32" s="33"/>
      <c r="CSJ32" s="33"/>
      <c r="CSK32" s="33"/>
      <c r="CSL32" s="33"/>
      <c r="CSM32" s="33"/>
      <c r="CSN32" s="33"/>
      <c r="CSO32" s="33"/>
      <c r="CSP32" s="33"/>
      <c r="CSQ32" s="33"/>
      <c r="CSR32" s="33"/>
      <c r="CSS32" s="33"/>
      <c r="CST32" s="33"/>
      <c r="CSU32" s="33"/>
      <c r="CSV32" s="33"/>
      <c r="CSW32" s="33"/>
      <c r="CSX32" s="33"/>
      <c r="CSY32" s="33"/>
      <c r="CSZ32" s="33"/>
      <c r="CTA32" s="33"/>
      <c r="CTB32" s="33"/>
      <c r="CTC32" s="33"/>
      <c r="CTD32" s="33"/>
      <c r="CTE32" s="33"/>
      <c r="CTF32" s="33"/>
      <c r="CTG32" s="33"/>
      <c r="CTH32" s="33"/>
      <c r="CTI32" s="33"/>
      <c r="CTJ32" s="33"/>
      <c r="CTK32" s="33"/>
      <c r="CTL32" s="33"/>
      <c r="CTM32" s="33"/>
      <c r="CTN32" s="33"/>
      <c r="CTO32" s="33"/>
      <c r="CTP32" s="33"/>
      <c r="CTQ32" s="33"/>
      <c r="CTR32" s="33"/>
      <c r="CTS32" s="33"/>
      <c r="CTT32" s="33"/>
      <c r="CTU32" s="33"/>
      <c r="CTV32" s="33"/>
      <c r="CTW32" s="33"/>
      <c r="CTX32" s="33"/>
      <c r="CTY32" s="33"/>
      <c r="CTZ32" s="33"/>
      <c r="CUA32" s="33"/>
      <c r="CUB32" s="33"/>
      <c r="CUC32" s="33"/>
      <c r="CUD32" s="33"/>
      <c r="CUE32" s="33"/>
      <c r="CUF32" s="33"/>
      <c r="CUG32" s="33"/>
      <c r="CUH32" s="33"/>
      <c r="CUI32" s="33"/>
      <c r="CUJ32" s="33"/>
      <c r="CUK32" s="33"/>
      <c r="CUL32" s="33"/>
      <c r="CUM32" s="33"/>
      <c r="CUN32" s="33"/>
      <c r="CUO32" s="33"/>
      <c r="CUP32" s="33"/>
      <c r="CUQ32" s="33"/>
      <c r="CUR32" s="33"/>
      <c r="CUS32" s="33"/>
      <c r="CUT32" s="33"/>
      <c r="CUU32" s="33"/>
      <c r="CUV32" s="33"/>
      <c r="CUW32" s="33"/>
      <c r="CUX32" s="33"/>
      <c r="CUY32" s="33"/>
      <c r="CUZ32" s="33"/>
      <c r="CVA32" s="33"/>
      <c r="CVB32" s="33"/>
      <c r="CVC32" s="33"/>
      <c r="CVD32" s="33"/>
      <c r="CVE32" s="33"/>
      <c r="CVF32" s="33"/>
      <c r="CVG32" s="33"/>
      <c r="CVH32" s="33"/>
      <c r="CVI32" s="33"/>
      <c r="CVJ32" s="33"/>
      <c r="CVK32" s="33"/>
      <c r="CVL32" s="33"/>
      <c r="CVM32" s="33"/>
      <c r="CVN32" s="33"/>
      <c r="CVO32" s="33"/>
      <c r="CVP32" s="33"/>
      <c r="CVQ32" s="33"/>
      <c r="CVR32" s="33"/>
      <c r="CVS32" s="33"/>
      <c r="CVT32" s="33"/>
      <c r="CVU32" s="33"/>
      <c r="CVV32" s="33"/>
      <c r="CVW32" s="33"/>
      <c r="CVX32" s="33"/>
      <c r="CVY32" s="33"/>
      <c r="CVZ32" s="33"/>
      <c r="CWA32" s="33"/>
      <c r="CWB32" s="33"/>
      <c r="CWC32" s="33"/>
      <c r="CWD32" s="33"/>
      <c r="CWE32" s="33"/>
      <c r="CWF32" s="33"/>
      <c r="CWG32" s="33"/>
      <c r="CWH32" s="33"/>
      <c r="CWI32" s="33"/>
      <c r="CWJ32" s="33"/>
      <c r="CWK32" s="33"/>
      <c r="CWL32" s="33"/>
      <c r="CWM32" s="33"/>
      <c r="CWN32" s="33"/>
      <c r="CWO32" s="33"/>
      <c r="CWP32" s="33"/>
      <c r="CWQ32" s="33"/>
      <c r="CWR32" s="33"/>
      <c r="CWS32" s="33"/>
      <c r="CWT32" s="33"/>
      <c r="CWU32" s="33"/>
      <c r="CWV32" s="33"/>
      <c r="CWW32" s="33"/>
      <c r="CWX32" s="33"/>
      <c r="CWY32" s="33"/>
      <c r="CWZ32" s="33"/>
      <c r="CXA32" s="33"/>
      <c r="CXB32" s="33"/>
      <c r="CXC32" s="33"/>
      <c r="CXD32" s="33"/>
      <c r="CXE32" s="33"/>
      <c r="CXF32" s="33"/>
      <c r="CXG32" s="33"/>
      <c r="CXH32" s="33"/>
      <c r="CXI32" s="33"/>
      <c r="CXJ32" s="33"/>
      <c r="CXK32" s="33"/>
      <c r="CXL32" s="33"/>
      <c r="CXM32" s="33"/>
      <c r="CXN32" s="33"/>
      <c r="CXO32" s="33"/>
      <c r="CXP32" s="33"/>
      <c r="CXQ32" s="33"/>
      <c r="CXR32" s="33"/>
      <c r="CXS32" s="33"/>
      <c r="CXT32" s="33"/>
      <c r="CXU32" s="33"/>
      <c r="CXV32" s="33"/>
      <c r="CXW32" s="33"/>
      <c r="CXX32" s="33"/>
      <c r="CXY32" s="33"/>
      <c r="CXZ32" s="33"/>
      <c r="CYA32" s="33"/>
      <c r="CYB32" s="33"/>
      <c r="CYC32" s="33"/>
      <c r="CYD32" s="33"/>
      <c r="CYE32" s="33"/>
      <c r="CYF32" s="33"/>
      <c r="CYG32" s="33"/>
      <c r="CYH32" s="33"/>
      <c r="CYI32" s="33"/>
      <c r="CYJ32" s="33"/>
      <c r="CYK32" s="33"/>
      <c r="CYL32" s="33"/>
      <c r="CYM32" s="33"/>
      <c r="CYN32" s="33"/>
      <c r="CYO32" s="33"/>
      <c r="CYP32" s="33"/>
      <c r="CYQ32" s="33"/>
      <c r="CYR32" s="33"/>
      <c r="CYS32" s="33"/>
      <c r="CYT32" s="33"/>
      <c r="CYU32" s="33"/>
      <c r="CYV32" s="33"/>
      <c r="CYW32" s="33"/>
      <c r="CYX32" s="33"/>
      <c r="CYY32" s="33"/>
      <c r="CYZ32" s="33"/>
      <c r="CZA32" s="33"/>
      <c r="CZB32" s="33"/>
      <c r="CZC32" s="33"/>
      <c r="CZD32" s="33"/>
      <c r="CZE32" s="33"/>
      <c r="CZF32" s="33"/>
      <c r="CZG32" s="33"/>
      <c r="CZH32" s="33"/>
      <c r="CZI32" s="33"/>
      <c r="CZJ32" s="33"/>
      <c r="CZK32" s="33"/>
      <c r="CZL32" s="33"/>
      <c r="CZM32" s="33"/>
      <c r="CZN32" s="33"/>
      <c r="CZO32" s="33"/>
      <c r="CZP32" s="33"/>
      <c r="CZQ32" s="33"/>
      <c r="CZR32" s="33"/>
      <c r="CZS32" s="33"/>
      <c r="CZT32" s="33"/>
      <c r="CZU32" s="33"/>
      <c r="CZV32" s="33"/>
      <c r="CZW32" s="33"/>
      <c r="CZX32" s="33"/>
      <c r="CZY32" s="33"/>
      <c r="CZZ32" s="33"/>
      <c r="DAA32" s="33"/>
      <c r="DAB32" s="33"/>
      <c r="DAC32" s="33"/>
      <c r="DAD32" s="33"/>
      <c r="DAE32" s="33"/>
      <c r="DAF32" s="33"/>
      <c r="DAG32" s="33"/>
      <c r="DAH32" s="33"/>
      <c r="DAI32" s="33"/>
      <c r="DAJ32" s="33"/>
      <c r="DAK32" s="33"/>
      <c r="DAL32" s="33"/>
      <c r="DAM32" s="33"/>
      <c r="DAN32" s="33"/>
      <c r="DAO32" s="33"/>
      <c r="DAP32" s="33"/>
      <c r="DAQ32" s="33"/>
      <c r="DAR32" s="33"/>
      <c r="DAS32" s="33"/>
      <c r="DAT32" s="33"/>
      <c r="DAU32" s="33"/>
      <c r="DAV32" s="33"/>
      <c r="DAW32" s="33"/>
      <c r="DAX32" s="33"/>
      <c r="DAY32" s="33"/>
      <c r="DAZ32" s="33"/>
      <c r="DBA32" s="33"/>
      <c r="DBB32" s="33"/>
      <c r="DBC32" s="33"/>
      <c r="DBD32" s="33"/>
      <c r="DBE32" s="33"/>
      <c r="DBF32" s="33"/>
      <c r="DBG32" s="33"/>
      <c r="DBH32" s="33"/>
      <c r="DBI32" s="33"/>
      <c r="DBJ32" s="33"/>
      <c r="DBK32" s="33"/>
      <c r="DBL32" s="33"/>
      <c r="DBM32" s="33"/>
      <c r="DBN32" s="33"/>
      <c r="DBO32" s="33"/>
      <c r="DBP32" s="33"/>
      <c r="DBQ32" s="33"/>
      <c r="DBR32" s="33"/>
      <c r="DBS32" s="33"/>
      <c r="DBT32" s="33"/>
      <c r="DBU32" s="33"/>
      <c r="DBV32" s="33"/>
      <c r="DBW32" s="33"/>
      <c r="DBX32" s="33"/>
      <c r="DBY32" s="33"/>
      <c r="DBZ32" s="33"/>
      <c r="DCA32" s="33"/>
      <c r="DCB32" s="33"/>
      <c r="DCC32" s="33"/>
      <c r="DCD32" s="33"/>
      <c r="DCE32" s="33"/>
      <c r="DCF32" s="33"/>
      <c r="DCG32" s="33"/>
      <c r="DCH32" s="33"/>
      <c r="DCI32" s="33"/>
      <c r="DCJ32" s="33"/>
      <c r="DCK32" s="33"/>
      <c r="DCL32" s="33"/>
      <c r="DCM32" s="33"/>
      <c r="DCN32" s="33"/>
      <c r="DCO32" s="33"/>
      <c r="DCP32" s="33"/>
      <c r="DCQ32" s="33"/>
      <c r="DCR32" s="33"/>
      <c r="DCS32" s="33"/>
      <c r="DCT32" s="33"/>
      <c r="DCU32" s="33"/>
      <c r="DCV32" s="33"/>
      <c r="DCW32" s="33"/>
      <c r="DCX32" s="33"/>
      <c r="DCY32" s="33"/>
      <c r="DCZ32" s="33"/>
      <c r="DDA32" s="33"/>
      <c r="DDB32" s="33"/>
      <c r="DDC32" s="33"/>
      <c r="DDD32" s="33"/>
      <c r="DDE32" s="33"/>
      <c r="DDF32" s="33"/>
      <c r="DDG32" s="33"/>
      <c r="DDH32" s="33"/>
      <c r="DDI32" s="33"/>
      <c r="DDJ32" s="33"/>
      <c r="DDK32" s="33"/>
      <c r="DDL32" s="33"/>
      <c r="DDM32" s="33"/>
      <c r="DDN32" s="33"/>
      <c r="DDO32" s="33"/>
      <c r="DDP32" s="33"/>
      <c r="DDQ32" s="33"/>
      <c r="DDR32" s="33"/>
      <c r="DDS32" s="33"/>
      <c r="DDT32" s="33"/>
      <c r="DDU32" s="33"/>
      <c r="DDV32" s="33"/>
      <c r="DDW32" s="33"/>
      <c r="DDX32" s="33"/>
      <c r="DDY32" s="33"/>
      <c r="DDZ32" s="33"/>
      <c r="DEA32" s="33"/>
      <c r="DEB32" s="33"/>
      <c r="DEC32" s="33"/>
      <c r="DED32" s="33"/>
      <c r="DEE32" s="33"/>
      <c r="DEF32" s="33"/>
      <c r="DEG32" s="33"/>
      <c r="DEH32" s="33"/>
      <c r="DEI32" s="33"/>
      <c r="DEJ32" s="33"/>
      <c r="DEK32" s="33"/>
      <c r="DEL32" s="33"/>
      <c r="DEM32" s="33"/>
      <c r="DEN32" s="33"/>
      <c r="DEO32" s="33"/>
      <c r="DEP32" s="33"/>
      <c r="DEQ32" s="33"/>
      <c r="DER32" s="33"/>
      <c r="DES32" s="33"/>
      <c r="DET32" s="33"/>
      <c r="DEU32" s="33"/>
      <c r="DEV32" s="33"/>
      <c r="DEW32" s="33"/>
      <c r="DEX32" s="33"/>
      <c r="DEY32" s="33"/>
      <c r="DEZ32" s="33"/>
      <c r="DFA32" s="33"/>
      <c r="DFB32" s="33"/>
      <c r="DFC32" s="33"/>
      <c r="DFD32" s="33"/>
      <c r="DFE32" s="33"/>
      <c r="DFF32" s="33"/>
      <c r="DFG32" s="33"/>
      <c r="DFH32" s="33"/>
      <c r="DFI32" s="33"/>
      <c r="DFJ32" s="33"/>
      <c r="DFK32" s="33"/>
      <c r="DFL32" s="33"/>
      <c r="DFM32" s="33"/>
      <c r="DFN32" s="33"/>
      <c r="DFO32" s="33"/>
      <c r="DFP32" s="33"/>
      <c r="DFQ32" s="33"/>
      <c r="DFR32" s="33"/>
      <c r="DFS32" s="33"/>
      <c r="DFT32" s="33"/>
      <c r="DFU32" s="33"/>
      <c r="DFV32" s="33"/>
      <c r="DFW32" s="33"/>
      <c r="DFX32" s="33"/>
      <c r="DFY32" s="33"/>
      <c r="DFZ32" s="33"/>
      <c r="DGA32" s="33"/>
      <c r="DGB32" s="33"/>
      <c r="DGC32" s="33"/>
      <c r="DGD32" s="33"/>
      <c r="DGE32" s="33"/>
      <c r="DGF32" s="33"/>
      <c r="DGG32" s="33"/>
      <c r="DGH32" s="33"/>
      <c r="DGI32" s="33"/>
      <c r="DGJ32" s="33"/>
      <c r="DGK32" s="33"/>
      <c r="DGL32" s="33"/>
      <c r="DGM32" s="33"/>
      <c r="DGN32" s="33"/>
      <c r="DGO32" s="33"/>
      <c r="DGP32" s="33"/>
      <c r="DGQ32" s="33"/>
      <c r="DGR32" s="33"/>
      <c r="DGS32" s="33"/>
      <c r="DGT32" s="33"/>
      <c r="DGU32" s="33"/>
      <c r="DGV32" s="33"/>
      <c r="DGW32" s="33"/>
      <c r="DGX32" s="33"/>
      <c r="DGY32" s="33"/>
      <c r="DGZ32" s="33"/>
      <c r="DHA32" s="33"/>
      <c r="DHB32" s="33"/>
      <c r="DHC32" s="33"/>
      <c r="DHD32" s="33"/>
      <c r="DHE32" s="33"/>
      <c r="DHF32" s="33"/>
      <c r="DHG32" s="33"/>
      <c r="DHH32" s="33"/>
      <c r="DHI32" s="33"/>
      <c r="DHJ32" s="33"/>
      <c r="DHK32" s="33"/>
      <c r="DHL32" s="33"/>
      <c r="DHM32" s="33"/>
      <c r="DHN32" s="33"/>
      <c r="DHO32" s="33"/>
      <c r="DHP32" s="33"/>
      <c r="DHQ32" s="33"/>
      <c r="DHR32" s="33"/>
      <c r="DHS32" s="33"/>
      <c r="DHT32" s="33"/>
      <c r="DHU32" s="33"/>
      <c r="DHV32" s="33"/>
      <c r="DHW32" s="33"/>
      <c r="DHX32" s="33"/>
      <c r="DHY32" s="33"/>
      <c r="DHZ32" s="33"/>
      <c r="DIA32" s="33"/>
      <c r="DIB32" s="33"/>
      <c r="DIC32" s="33"/>
      <c r="DID32" s="33"/>
      <c r="DIE32" s="33"/>
      <c r="DIF32" s="33"/>
      <c r="DIG32" s="33"/>
      <c r="DIH32" s="33"/>
      <c r="DII32" s="33"/>
      <c r="DIJ32" s="33"/>
      <c r="DIK32" s="33"/>
      <c r="DIL32" s="33"/>
      <c r="DIM32" s="33"/>
      <c r="DIN32" s="33"/>
      <c r="DIO32" s="33"/>
      <c r="DIP32" s="33"/>
      <c r="DIQ32" s="33"/>
      <c r="DIR32" s="33"/>
      <c r="DIS32" s="33"/>
      <c r="DIT32" s="33"/>
      <c r="DIU32" s="33"/>
      <c r="DIV32" s="33"/>
      <c r="DIW32" s="33"/>
      <c r="DIX32" s="33"/>
      <c r="DIY32" s="33"/>
      <c r="DIZ32" s="33"/>
      <c r="DJA32" s="33"/>
      <c r="DJB32" s="33"/>
      <c r="DJC32" s="33"/>
      <c r="DJD32" s="33"/>
      <c r="DJE32" s="33"/>
      <c r="DJF32" s="33"/>
      <c r="DJG32" s="33"/>
      <c r="DJH32" s="33"/>
      <c r="DJI32" s="33"/>
      <c r="DJJ32" s="33"/>
      <c r="DJK32" s="33"/>
      <c r="DJL32" s="33"/>
      <c r="DJM32" s="33"/>
      <c r="DJN32" s="33"/>
      <c r="DJO32" s="33"/>
      <c r="DJP32" s="33"/>
      <c r="DJQ32" s="33"/>
      <c r="DJR32" s="33"/>
      <c r="DJS32" s="33"/>
      <c r="DJT32" s="33"/>
      <c r="DJU32" s="33"/>
      <c r="DJV32" s="33"/>
      <c r="DJW32" s="33"/>
      <c r="DJX32" s="33"/>
      <c r="DJY32" s="33"/>
      <c r="DJZ32" s="33"/>
      <c r="DKA32" s="33"/>
      <c r="DKB32" s="33"/>
      <c r="DKC32" s="33"/>
      <c r="DKD32" s="33"/>
      <c r="DKE32" s="33"/>
      <c r="DKF32" s="33"/>
      <c r="DKG32" s="33"/>
      <c r="DKH32" s="33"/>
      <c r="DKI32" s="33"/>
      <c r="DKJ32" s="33"/>
      <c r="DKK32" s="33"/>
      <c r="DKL32" s="33"/>
      <c r="DKM32" s="33"/>
      <c r="DKN32" s="33"/>
      <c r="DKO32" s="33"/>
      <c r="DKP32" s="33"/>
      <c r="DKQ32" s="33"/>
      <c r="DKR32" s="33"/>
      <c r="DKS32" s="33"/>
      <c r="DKT32" s="33"/>
      <c r="DKU32" s="33"/>
      <c r="DKV32" s="33"/>
      <c r="DKW32" s="33"/>
      <c r="DKX32" s="33"/>
      <c r="DKY32" s="33"/>
      <c r="DKZ32" s="33"/>
      <c r="DLA32" s="33"/>
      <c r="DLB32" s="33"/>
      <c r="DLC32" s="33"/>
      <c r="DLD32" s="33"/>
      <c r="DLE32" s="33"/>
      <c r="DLF32" s="33"/>
      <c r="DLG32" s="33"/>
      <c r="DLH32" s="33"/>
      <c r="DLI32" s="33"/>
      <c r="DLJ32" s="33"/>
      <c r="DLK32" s="33"/>
      <c r="DLL32" s="33"/>
      <c r="DLM32" s="33"/>
      <c r="DLN32" s="33"/>
      <c r="DLO32" s="33"/>
      <c r="DLP32" s="33"/>
      <c r="DLQ32" s="33"/>
      <c r="DLR32" s="33"/>
      <c r="DLS32" s="33"/>
      <c r="DLT32" s="33"/>
      <c r="DLU32" s="33"/>
      <c r="DLV32" s="33"/>
      <c r="DLW32" s="33"/>
      <c r="DLX32" s="33"/>
      <c r="DLY32" s="33"/>
      <c r="DLZ32" s="33"/>
      <c r="DMA32" s="33"/>
      <c r="DMB32" s="33"/>
      <c r="DMC32" s="33"/>
      <c r="DMD32" s="33"/>
      <c r="DME32" s="33"/>
      <c r="DMF32" s="33"/>
      <c r="DMG32" s="33"/>
      <c r="DMH32" s="33"/>
      <c r="DMI32" s="33"/>
      <c r="DMJ32" s="33"/>
      <c r="DMK32" s="33"/>
      <c r="DML32" s="33"/>
      <c r="DMM32" s="33"/>
      <c r="DMN32" s="33"/>
      <c r="DMO32" s="33"/>
      <c r="DMP32" s="33"/>
      <c r="DMQ32" s="33"/>
      <c r="DMR32" s="33"/>
      <c r="DMS32" s="33"/>
      <c r="DMT32" s="33"/>
      <c r="DMU32" s="33"/>
      <c r="DMV32" s="33"/>
      <c r="DMW32" s="33"/>
      <c r="DMX32" s="33"/>
      <c r="DMY32" s="33"/>
      <c r="DMZ32" s="33"/>
      <c r="DNA32" s="33"/>
      <c r="DNB32" s="33"/>
      <c r="DNC32" s="33"/>
      <c r="DND32" s="33"/>
      <c r="DNE32" s="33"/>
      <c r="DNF32" s="33"/>
      <c r="DNG32" s="33"/>
      <c r="DNH32" s="33"/>
      <c r="DNI32" s="33"/>
      <c r="DNJ32" s="33"/>
      <c r="DNK32" s="33"/>
      <c r="DNL32" s="33"/>
      <c r="DNM32" s="33"/>
      <c r="DNN32" s="33"/>
      <c r="DNO32" s="33"/>
      <c r="DNP32" s="33"/>
      <c r="DNQ32" s="33"/>
      <c r="DNR32" s="33"/>
      <c r="DNS32" s="33"/>
      <c r="DNT32" s="33"/>
      <c r="DNU32" s="33"/>
      <c r="DNV32" s="33"/>
      <c r="DNW32" s="33"/>
      <c r="DNX32" s="33"/>
      <c r="DNY32" s="33"/>
      <c r="DNZ32" s="33"/>
      <c r="DOA32" s="33"/>
      <c r="DOB32" s="33"/>
      <c r="DOC32" s="33"/>
      <c r="DOD32" s="33"/>
      <c r="DOE32" s="33"/>
      <c r="DOF32" s="33"/>
      <c r="DOG32" s="33"/>
      <c r="DOH32" s="33"/>
      <c r="DOI32" s="33"/>
      <c r="DOJ32" s="33"/>
      <c r="DOK32" s="33"/>
      <c r="DOL32" s="33"/>
      <c r="DOM32" s="33"/>
      <c r="DON32" s="33"/>
      <c r="DOO32" s="33"/>
      <c r="DOP32" s="33"/>
      <c r="DOQ32" s="33"/>
      <c r="DOR32" s="33"/>
      <c r="DOS32" s="33"/>
      <c r="DOT32" s="33"/>
      <c r="DOU32" s="33"/>
      <c r="DOV32" s="33"/>
      <c r="DOW32" s="33"/>
      <c r="DOX32" s="33"/>
      <c r="DOY32" s="33"/>
      <c r="DOZ32" s="33"/>
      <c r="DPA32" s="33"/>
      <c r="DPB32" s="33"/>
      <c r="DPC32" s="33"/>
      <c r="DPD32" s="33"/>
      <c r="DPE32" s="33"/>
      <c r="DPF32" s="33"/>
      <c r="DPG32" s="33"/>
      <c r="DPH32" s="33"/>
      <c r="DPI32" s="33"/>
      <c r="DPJ32" s="33"/>
      <c r="DPK32" s="33"/>
      <c r="DPL32" s="33"/>
      <c r="DPM32" s="33"/>
      <c r="DPN32" s="33"/>
      <c r="DPO32" s="33"/>
      <c r="DPP32" s="33"/>
      <c r="DPQ32" s="33"/>
      <c r="DPR32" s="33"/>
      <c r="DPS32" s="33"/>
      <c r="DPT32" s="33"/>
      <c r="DPU32" s="33"/>
      <c r="DPV32" s="33"/>
      <c r="DPW32" s="33"/>
      <c r="DPX32" s="33"/>
      <c r="DPY32" s="33"/>
      <c r="DPZ32" s="33"/>
      <c r="DQA32" s="33"/>
      <c r="DQB32" s="33"/>
      <c r="DQC32" s="33"/>
      <c r="DQD32" s="33"/>
      <c r="DQE32" s="33"/>
      <c r="DQF32" s="33"/>
      <c r="DQG32" s="33"/>
      <c r="DQH32" s="33"/>
      <c r="DQI32" s="33"/>
      <c r="DQJ32" s="33"/>
      <c r="DQK32" s="33"/>
      <c r="DQL32" s="33"/>
      <c r="DQM32" s="33"/>
      <c r="DQN32" s="33"/>
      <c r="DQO32" s="33"/>
      <c r="DQP32" s="33"/>
      <c r="DQQ32" s="33"/>
      <c r="DQR32" s="33"/>
      <c r="DQS32" s="33"/>
      <c r="DQT32" s="33"/>
      <c r="DQU32" s="33"/>
      <c r="DQV32" s="33"/>
      <c r="DQW32" s="33"/>
      <c r="DQX32" s="33"/>
      <c r="DQY32" s="33"/>
      <c r="DQZ32" s="33"/>
      <c r="DRA32" s="33"/>
      <c r="DRB32" s="33"/>
      <c r="DRC32" s="33"/>
      <c r="DRD32" s="33"/>
      <c r="DRE32" s="33"/>
      <c r="DRF32" s="33"/>
      <c r="DRG32" s="33"/>
      <c r="DRH32" s="33"/>
      <c r="DRI32" s="33"/>
      <c r="DRJ32" s="33"/>
      <c r="DRK32" s="33"/>
      <c r="DRL32" s="33"/>
      <c r="DRM32" s="33"/>
      <c r="DRN32" s="33"/>
      <c r="DRO32" s="33"/>
      <c r="DRP32" s="33"/>
      <c r="DRQ32" s="33"/>
      <c r="DRR32" s="33"/>
      <c r="DRS32" s="33"/>
      <c r="DRT32" s="33"/>
      <c r="DRU32" s="33"/>
      <c r="DRV32" s="33"/>
      <c r="DRW32" s="33"/>
      <c r="DRX32" s="33"/>
      <c r="DRY32" s="33"/>
      <c r="DRZ32" s="33"/>
      <c r="DSA32" s="33"/>
      <c r="DSB32" s="33"/>
      <c r="DSC32" s="33"/>
      <c r="DSD32" s="33"/>
      <c r="DSE32" s="33"/>
      <c r="DSF32" s="33"/>
      <c r="DSG32" s="33"/>
      <c r="DSH32" s="33"/>
      <c r="DSI32" s="33"/>
      <c r="DSJ32" s="33"/>
      <c r="DSK32" s="33"/>
      <c r="DSL32" s="33"/>
      <c r="DSM32" s="33"/>
      <c r="DSN32" s="33"/>
      <c r="DSO32" s="33"/>
      <c r="DSP32" s="33"/>
      <c r="DSQ32" s="33"/>
      <c r="DSR32" s="33"/>
      <c r="DSS32" s="33"/>
      <c r="DST32" s="33"/>
      <c r="DSU32" s="33"/>
      <c r="DSV32" s="33"/>
      <c r="DSW32" s="33"/>
      <c r="DSX32" s="33"/>
      <c r="DSY32" s="33"/>
      <c r="DSZ32" s="33"/>
      <c r="DTA32" s="33"/>
      <c r="DTB32" s="33"/>
      <c r="DTC32" s="33"/>
      <c r="DTD32" s="33"/>
      <c r="DTE32" s="33"/>
      <c r="DTF32" s="33"/>
      <c r="DTG32" s="33"/>
      <c r="DTH32" s="33"/>
      <c r="DTI32" s="33"/>
      <c r="DTJ32" s="33"/>
      <c r="DTK32" s="33"/>
      <c r="DTL32" s="33"/>
      <c r="DTM32" s="33"/>
      <c r="DTN32" s="33"/>
      <c r="DTO32" s="33"/>
      <c r="DTP32" s="33"/>
      <c r="DTQ32" s="33"/>
      <c r="DTR32" s="33"/>
      <c r="DTS32" s="33"/>
      <c r="DTT32" s="33"/>
      <c r="DTU32" s="33"/>
      <c r="DTV32" s="33"/>
      <c r="DTW32" s="33"/>
      <c r="DTX32" s="33"/>
      <c r="DTY32" s="33"/>
      <c r="DTZ32" s="33"/>
      <c r="DUA32" s="33"/>
      <c r="DUB32" s="33"/>
      <c r="DUC32" s="33"/>
      <c r="DUD32" s="33"/>
      <c r="DUE32" s="33"/>
      <c r="DUF32" s="33"/>
      <c r="DUG32" s="33"/>
      <c r="DUH32" s="33"/>
      <c r="DUI32" s="33"/>
      <c r="DUJ32" s="33"/>
      <c r="DUK32" s="33"/>
      <c r="DUL32" s="33"/>
      <c r="DUM32" s="33"/>
      <c r="DUN32" s="33"/>
      <c r="DUO32" s="33"/>
      <c r="DUP32" s="33"/>
      <c r="DUQ32" s="33"/>
      <c r="DUR32" s="33"/>
      <c r="DUS32" s="33"/>
      <c r="DUT32" s="33"/>
      <c r="DUU32" s="33"/>
      <c r="DUV32" s="33"/>
      <c r="DUW32" s="33"/>
      <c r="DUX32" s="33"/>
      <c r="DUY32" s="33"/>
      <c r="DUZ32" s="33"/>
      <c r="DVA32" s="33"/>
      <c r="DVB32" s="33"/>
      <c r="DVC32" s="33"/>
      <c r="DVD32" s="33"/>
      <c r="DVE32" s="33"/>
      <c r="DVF32" s="33"/>
      <c r="DVG32" s="33"/>
      <c r="DVH32" s="33"/>
      <c r="DVI32" s="33"/>
      <c r="DVJ32" s="33"/>
      <c r="DVK32" s="33"/>
      <c r="DVL32" s="33"/>
      <c r="DVM32" s="33"/>
      <c r="DVN32" s="33"/>
      <c r="DVO32" s="33"/>
      <c r="DVP32" s="33"/>
      <c r="DVQ32" s="33"/>
      <c r="DVR32" s="33"/>
      <c r="DVS32" s="33"/>
      <c r="DVT32" s="33"/>
      <c r="DVU32" s="33"/>
      <c r="DVV32" s="33"/>
      <c r="DVW32" s="33"/>
      <c r="DVX32" s="33"/>
      <c r="DVY32" s="33"/>
      <c r="DVZ32" s="33"/>
      <c r="DWA32" s="33"/>
      <c r="DWB32" s="33"/>
      <c r="DWC32" s="33"/>
      <c r="DWD32" s="33"/>
      <c r="DWE32" s="33"/>
      <c r="DWF32" s="33"/>
      <c r="DWG32" s="33"/>
      <c r="DWH32" s="33"/>
      <c r="DWI32" s="33"/>
      <c r="DWJ32" s="33"/>
      <c r="DWK32" s="33"/>
      <c r="DWL32" s="33"/>
      <c r="DWM32" s="33"/>
      <c r="DWN32" s="33"/>
      <c r="DWO32" s="33"/>
      <c r="DWP32" s="33"/>
      <c r="DWQ32" s="33"/>
      <c r="DWR32" s="33"/>
      <c r="DWS32" s="33"/>
      <c r="DWT32" s="33"/>
      <c r="DWU32" s="33"/>
      <c r="DWV32" s="33"/>
      <c r="DWW32" s="33"/>
      <c r="DWX32" s="33"/>
      <c r="DWY32" s="33"/>
      <c r="DWZ32" s="33"/>
      <c r="DXA32" s="33"/>
      <c r="DXB32" s="33"/>
      <c r="DXC32" s="33"/>
      <c r="DXD32" s="33"/>
      <c r="DXE32" s="33"/>
      <c r="DXF32" s="33"/>
      <c r="DXG32" s="33"/>
      <c r="DXH32" s="33"/>
      <c r="DXI32" s="33"/>
      <c r="DXJ32" s="33"/>
      <c r="DXK32" s="33"/>
      <c r="DXL32" s="33"/>
      <c r="DXM32" s="33"/>
      <c r="DXN32" s="33"/>
      <c r="DXO32" s="33"/>
      <c r="DXP32" s="33"/>
      <c r="DXQ32" s="33"/>
      <c r="DXR32" s="33"/>
      <c r="DXS32" s="33"/>
      <c r="DXT32" s="33"/>
      <c r="DXU32" s="33"/>
      <c r="DXV32" s="33"/>
      <c r="DXW32" s="33"/>
      <c r="DXX32" s="33"/>
      <c r="DXY32" s="33"/>
      <c r="DXZ32" s="33"/>
      <c r="DYA32" s="33"/>
      <c r="DYB32" s="33"/>
      <c r="DYC32" s="33"/>
      <c r="DYD32" s="33"/>
      <c r="DYE32" s="33"/>
      <c r="DYF32" s="33"/>
      <c r="DYG32" s="33"/>
      <c r="DYH32" s="33"/>
      <c r="DYI32" s="33"/>
      <c r="DYJ32" s="33"/>
      <c r="DYK32" s="33"/>
      <c r="DYL32" s="33"/>
      <c r="DYM32" s="33"/>
      <c r="DYN32" s="33"/>
      <c r="DYO32" s="33"/>
      <c r="DYP32" s="33"/>
      <c r="DYQ32" s="33"/>
      <c r="DYR32" s="33"/>
      <c r="DYS32" s="33"/>
      <c r="DYT32" s="33"/>
      <c r="DYU32" s="33"/>
      <c r="DYV32" s="33"/>
      <c r="DYW32" s="33"/>
      <c r="DYX32" s="33"/>
      <c r="DYY32" s="33"/>
      <c r="DYZ32" s="33"/>
      <c r="DZA32" s="33"/>
      <c r="DZB32" s="33"/>
      <c r="DZC32" s="33"/>
      <c r="DZD32" s="33"/>
      <c r="DZE32" s="33"/>
      <c r="DZF32" s="33"/>
      <c r="DZG32" s="33"/>
      <c r="DZH32" s="33"/>
      <c r="DZI32" s="33"/>
      <c r="DZJ32" s="33"/>
      <c r="DZK32" s="33"/>
      <c r="DZL32" s="33"/>
      <c r="DZM32" s="33"/>
      <c r="DZN32" s="33"/>
      <c r="DZO32" s="33"/>
      <c r="DZP32" s="33"/>
      <c r="DZQ32" s="33"/>
      <c r="DZR32" s="33"/>
      <c r="DZS32" s="33"/>
      <c r="DZT32" s="33"/>
      <c r="DZU32" s="33"/>
      <c r="DZV32" s="33"/>
      <c r="DZW32" s="33"/>
      <c r="DZX32" s="33"/>
      <c r="DZY32" s="33"/>
      <c r="DZZ32" s="33"/>
      <c r="EAA32" s="33"/>
      <c r="EAB32" s="33"/>
      <c r="EAC32" s="33"/>
      <c r="EAD32" s="33"/>
      <c r="EAE32" s="33"/>
      <c r="EAF32" s="33"/>
      <c r="EAG32" s="33"/>
      <c r="EAH32" s="33"/>
      <c r="EAI32" s="33"/>
      <c r="EAJ32" s="33"/>
      <c r="EAK32" s="33"/>
      <c r="EAL32" s="33"/>
      <c r="EAM32" s="33"/>
      <c r="EAN32" s="33"/>
      <c r="EAO32" s="33"/>
      <c r="EAP32" s="33"/>
      <c r="EAQ32" s="33"/>
      <c r="EAR32" s="33"/>
      <c r="EAS32" s="33"/>
      <c r="EAT32" s="33"/>
      <c r="EAU32" s="33"/>
      <c r="EAV32" s="33"/>
      <c r="EAW32" s="33"/>
      <c r="EAX32" s="33"/>
      <c r="EAY32" s="33"/>
      <c r="EAZ32" s="33"/>
      <c r="EBA32" s="33"/>
      <c r="EBB32" s="33"/>
      <c r="EBC32" s="33"/>
      <c r="EBD32" s="33"/>
      <c r="EBE32" s="33"/>
      <c r="EBF32" s="33"/>
      <c r="EBG32" s="33"/>
      <c r="EBH32" s="33"/>
      <c r="EBI32" s="33"/>
      <c r="EBJ32" s="33"/>
      <c r="EBK32" s="33"/>
      <c r="EBL32" s="33"/>
      <c r="EBM32" s="33"/>
      <c r="EBN32" s="33"/>
      <c r="EBO32" s="33"/>
      <c r="EBP32" s="33"/>
      <c r="EBQ32" s="33"/>
      <c r="EBR32" s="33"/>
      <c r="EBS32" s="33"/>
      <c r="EBT32" s="33"/>
      <c r="EBU32" s="33"/>
      <c r="EBV32" s="33"/>
      <c r="EBW32" s="33"/>
      <c r="EBX32" s="33"/>
      <c r="EBY32" s="33"/>
      <c r="EBZ32" s="33"/>
      <c r="ECA32" s="33"/>
      <c r="ECB32" s="33"/>
      <c r="ECC32" s="33"/>
      <c r="ECD32" s="33"/>
      <c r="ECE32" s="33"/>
      <c r="ECF32" s="33"/>
      <c r="ECG32" s="33"/>
      <c r="ECH32" s="33"/>
      <c r="ECI32" s="33"/>
      <c r="ECJ32" s="33"/>
      <c r="ECK32" s="33"/>
      <c r="ECL32" s="33"/>
      <c r="ECM32" s="33"/>
      <c r="ECN32" s="33"/>
      <c r="ECO32" s="33"/>
      <c r="ECP32" s="33"/>
      <c r="ECQ32" s="33"/>
      <c r="ECR32" s="33"/>
      <c r="ECS32" s="33"/>
      <c r="ECT32" s="33"/>
      <c r="ECU32" s="33"/>
      <c r="ECV32" s="33"/>
      <c r="ECW32" s="33"/>
      <c r="ECX32" s="33"/>
      <c r="ECY32" s="33"/>
      <c r="ECZ32" s="33"/>
      <c r="EDA32" s="33"/>
      <c r="EDB32" s="33"/>
      <c r="EDC32" s="33"/>
      <c r="EDD32" s="33"/>
      <c r="EDE32" s="33"/>
      <c r="EDF32" s="33"/>
      <c r="EDG32" s="33"/>
      <c r="EDH32" s="33"/>
      <c r="EDI32" s="33"/>
      <c r="EDJ32" s="33"/>
      <c r="EDK32" s="33"/>
      <c r="EDL32" s="33"/>
      <c r="EDM32" s="33"/>
      <c r="EDN32" s="33"/>
      <c r="EDO32" s="33"/>
      <c r="EDP32" s="33"/>
      <c r="EDQ32" s="33"/>
      <c r="EDR32" s="33"/>
      <c r="EDS32" s="33"/>
      <c r="EDT32" s="33"/>
      <c r="EDU32" s="33"/>
      <c r="EDV32" s="33"/>
      <c r="EDW32" s="33"/>
      <c r="EDX32" s="33"/>
      <c r="EDY32" s="33"/>
      <c r="EDZ32" s="33"/>
      <c r="EEA32" s="33"/>
      <c r="EEB32" s="33"/>
      <c r="EEC32" s="33"/>
      <c r="EED32" s="33"/>
      <c r="EEE32" s="33"/>
      <c r="EEF32" s="33"/>
      <c r="EEG32" s="33"/>
      <c r="EEH32" s="33"/>
      <c r="EEI32" s="33"/>
      <c r="EEJ32" s="33"/>
      <c r="EEK32" s="33"/>
      <c r="EEL32" s="33"/>
      <c r="EEM32" s="33"/>
      <c r="EEN32" s="33"/>
      <c r="EEO32" s="33"/>
      <c r="EEP32" s="33"/>
      <c r="EEQ32" s="33"/>
      <c r="EER32" s="33"/>
      <c r="EES32" s="33"/>
      <c r="EET32" s="33"/>
      <c r="EEU32" s="33"/>
      <c r="EEV32" s="33"/>
      <c r="EEW32" s="33"/>
      <c r="EEX32" s="33"/>
      <c r="EEY32" s="33"/>
      <c r="EEZ32" s="33"/>
      <c r="EFA32" s="33"/>
      <c r="EFB32" s="33"/>
      <c r="EFC32" s="33"/>
      <c r="EFD32" s="33"/>
      <c r="EFE32" s="33"/>
      <c r="EFF32" s="33"/>
      <c r="EFG32" s="33"/>
      <c r="EFH32" s="33"/>
      <c r="EFI32" s="33"/>
      <c r="EFJ32" s="33"/>
      <c r="EFK32" s="33"/>
      <c r="EFL32" s="33"/>
      <c r="EFM32" s="33"/>
      <c r="EFN32" s="33"/>
      <c r="EFO32" s="33"/>
      <c r="EFP32" s="33"/>
      <c r="EFQ32" s="33"/>
      <c r="EFR32" s="33"/>
      <c r="EFS32" s="33"/>
      <c r="EFT32" s="33"/>
      <c r="EFU32" s="33"/>
      <c r="EFV32" s="33"/>
      <c r="EFW32" s="33"/>
      <c r="EFX32" s="33"/>
      <c r="EFY32" s="33"/>
      <c r="EFZ32" s="33"/>
      <c r="EGA32" s="33"/>
      <c r="EGB32" s="33"/>
      <c r="EGC32" s="33"/>
      <c r="EGD32" s="33"/>
      <c r="EGE32" s="33"/>
      <c r="EGF32" s="33"/>
      <c r="EGG32" s="33"/>
      <c r="EGH32" s="33"/>
      <c r="EGI32" s="33"/>
      <c r="EGJ32" s="33"/>
      <c r="EGK32" s="33"/>
      <c r="EGL32" s="33"/>
      <c r="EGM32" s="33"/>
      <c r="EGN32" s="33"/>
      <c r="EGO32" s="33"/>
      <c r="EGP32" s="33"/>
      <c r="EGQ32" s="33"/>
      <c r="EGR32" s="33"/>
      <c r="EGS32" s="33"/>
      <c r="EGT32" s="33"/>
      <c r="EGU32" s="33"/>
      <c r="EGV32" s="33"/>
      <c r="EGW32" s="33"/>
      <c r="EGX32" s="33"/>
      <c r="EGY32" s="33"/>
      <c r="EGZ32" s="33"/>
      <c r="EHA32" s="33"/>
      <c r="EHB32" s="33"/>
      <c r="EHC32" s="33"/>
      <c r="EHD32" s="33"/>
      <c r="EHE32" s="33"/>
      <c r="EHF32" s="33"/>
      <c r="EHG32" s="33"/>
      <c r="EHH32" s="33"/>
      <c r="EHI32" s="33"/>
      <c r="EHJ32" s="33"/>
      <c r="EHK32" s="33"/>
      <c r="EHL32" s="33"/>
      <c r="EHM32" s="33"/>
      <c r="EHN32" s="33"/>
      <c r="EHO32" s="33"/>
      <c r="EHP32" s="33"/>
      <c r="EHQ32" s="33"/>
      <c r="EHR32" s="33"/>
      <c r="EHS32" s="33"/>
      <c r="EHT32" s="33"/>
      <c r="EHU32" s="33"/>
      <c r="EHV32" s="33"/>
      <c r="EHW32" s="33"/>
      <c r="EHX32" s="33"/>
      <c r="EHY32" s="33"/>
      <c r="EHZ32" s="33"/>
      <c r="EIA32" s="33"/>
      <c r="EIB32" s="33"/>
      <c r="EIC32" s="33"/>
      <c r="EID32" s="33"/>
      <c r="EIE32" s="33"/>
      <c r="EIF32" s="33"/>
      <c r="EIG32" s="33"/>
      <c r="EIH32" s="33"/>
      <c r="EII32" s="33"/>
      <c r="EIJ32" s="33"/>
      <c r="EIK32" s="33"/>
      <c r="EIL32" s="33"/>
      <c r="EIM32" s="33"/>
      <c r="EIN32" s="33"/>
      <c r="EIO32" s="33"/>
      <c r="EIP32" s="33"/>
      <c r="EIQ32" s="33"/>
      <c r="EIR32" s="33"/>
      <c r="EIS32" s="33"/>
      <c r="EIT32" s="33"/>
      <c r="EIU32" s="33"/>
      <c r="EIV32" s="33"/>
      <c r="EIW32" s="33"/>
      <c r="EIX32" s="33"/>
      <c r="EIY32" s="33"/>
      <c r="EIZ32" s="33"/>
      <c r="EJA32" s="33"/>
      <c r="EJB32" s="33"/>
      <c r="EJC32" s="33"/>
      <c r="EJD32" s="33"/>
      <c r="EJE32" s="33"/>
      <c r="EJF32" s="33"/>
      <c r="EJG32" s="33"/>
      <c r="EJH32" s="33"/>
      <c r="EJI32" s="33"/>
      <c r="EJJ32" s="33"/>
      <c r="EJK32" s="33"/>
      <c r="EJL32" s="33"/>
      <c r="EJM32" s="33"/>
      <c r="EJN32" s="33"/>
      <c r="EJO32" s="33"/>
      <c r="EJP32" s="33"/>
      <c r="EJQ32" s="33"/>
      <c r="EJR32" s="33"/>
      <c r="EJS32" s="33"/>
      <c r="EJT32" s="33"/>
      <c r="EJU32" s="33"/>
      <c r="EJV32" s="33"/>
      <c r="EJW32" s="33"/>
      <c r="EJX32" s="33"/>
      <c r="EJY32" s="33"/>
      <c r="EJZ32" s="33"/>
      <c r="EKA32" s="33"/>
      <c r="EKB32" s="33"/>
      <c r="EKC32" s="33"/>
      <c r="EKD32" s="33"/>
      <c r="EKE32" s="33"/>
      <c r="EKF32" s="33"/>
      <c r="EKG32" s="33"/>
      <c r="EKH32" s="33"/>
      <c r="EKI32" s="33"/>
      <c r="EKJ32" s="33"/>
      <c r="EKK32" s="33"/>
      <c r="EKL32" s="33"/>
      <c r="EKM32" s="33"/>
      <c r="EKN32" s="33"/>
      <c r="EKO32" s="33"/>
      <c r="EKP32" s="33"/>
      <c r="EKQ32" s="33"/>
      <c r="EKR32" s="33"/>
      <c r="EKS32" s="33"/>
      <c r="EKT32" s="33"/>
      <c r="EKU32" s="33"/>
      <c r="EKV32" s="33"/>
      <c r="EKW32" s="33"/>
      <c r="EKX32" s="33"/>
      <c r="EKY32" s="33"/>
      <c r="EKZ32" s="33"/>
      <c r="ELA32" s="33"/>
      <c r="ELB32" s="33"/>
      <c r="ELC32" s="33"/>
      <c r="ELD32" s="33"/>
      <c r="ELE32" s="33"/>
      <c r="ELF32" s="33"/>
      <c r="ELG32" s="33"/>
      <c r="ELH32" s="33"/>
      <c r="ELI32" s="33"/>
      <c r="ELJ32" s="33"/>
      <c r="ELK32" s="33"/>
      <c r="ELL32" s="33"/>
      <c r="ELM32" s="33"/>
      <c r="ELN32" s="33"/>
      <c r="ELO32" s="33"/>
      <c r="ELP32" s="33"/>
      <c r="ELQ32" s="33"/>
      <c r="ELR32" s="33"/>
      <c r="ELS32" s="33"/>
      <c r="ELT32" s="33"/>
      <c r="ELU32" s="33"/>
      <c r="ELV32" s="33"/>
      <c r="ELW32" s="33"/>
      <c r="ELX32" s="33"/>
      <c r="ELY32" s="33"/>
      <c r="ELZ32" s="33"/>
      <c r="EMA32" s="33"/>
      <c r="EMB32" s="33"/>
      <c r="EMC32" s="33"/>
      <c r="EMD32" s="33"/>
      <c r="EME32" s="33"/>
      <c r="EMF32" s="33"/>
      <c r="EMG32" s="33"/>
      <c r="EMH32" s="33"/>
      <c r="EMI32" s="33"/>
      <c r="EMJ32" s="33"/>
      <c r="EMK32" s="33"/>
      <c r="EML32" s="33"/>
      <c r="EMM32" s="33"/>
      <c r="EMN32" s="33"/>
      <c r="EMO32" s="33"/>
      <c r="EMP32" s="33"/>
      <c r="EMQ32" s="33"/>
      <c r="EMR32" s="33"/>
      <c r="EMS32" s="33"/>
      <c r="EMT32" s="33"/>
      <c r="EMU32" s="33"/>
      <c r="EMV32" s="33"/>
      <c r="EMW32" s="33"/>
      <c r="EMX32" s="33"/>
      <c r="EMY32" s="33"/>
      <c r="EMZ32" s="33"/>
      <c r="ENA32" s="33"/>
      <c r="ENB32" s="33"/>
      <c r="ENC32" s="33"/>
      <c r="END32" s="33"/>
      <c r="ENE32" s="33"/>
      <c r="ENF32" s="33"/>
      <c r="ENG32" s="33"/>
      <c r="ENH32" s="33"/>
      <c r="ENI32" s="33"/>
      <c r="ENJ32" s="33"/>
      <c r="ENK32" s="33"/>
      <c r="ENL32" s="33"/>
      <c r="ENM32" s="33"/>
      <c r="ENN32" s="33"/>
      <c r="ENO32" s="33"/>
      <c r="ENP32" s="33"/>
      <c r="ENQ32" s="33"/>
      <c r="ENR32" s="33"/>
      <c r="ENS32" s="33"/>
      <c r="ENT32" s="33"/>
      <c r="ENU32" s="33"/>
      <c r="ENV32" s="33"/>
      <c r="ENW32" s="33"/>
      <c r="ENX32" s="33"/>
      <c r="ENY32" s="33"/>
      <c r="ENZ32" s="33"/>
      <c r="EOA32" s="33"/>
      <c r="EOB32" s="33"/>
      <c r="EOC32" s="33"/>
      <c r="EOD32" s="33"/>
      <c r="EOE32" s="33"/>
      <c r="EOF32" s="33"/>
      <c r="EOG32" s="33"/>
      <c r="EOH32" s="33"/>
      <c r="EOI32" s="33"/>
      <c r="EOJ32" s="33"/>
      <c r="EOK32" s="33"/>
      <c r="EOL32" s="33"/>
      <c r="EOM32" s="33"/>
      <c r="EON32" s="33"/>
      <c r="EOO32" s="33"/>
      <c r="EOP32" s="33"/>
      <c r="EOQ32" s="33"/>
      <c r="EOR32" s="33"/>
      <c r="EOS32" s="33"/>
      <c r="EOT32" s="33"/>
      <c r="EOU32" s="33"/>
      <c r="EOV32" s="33"/>
      <c r="EOW32" s="33"/>
      <c r="EOX32" s="33"/>
      <c r="EOY32" s="33"/>
      <c r="EOZ32" s="33"/>
      <c r="EPA32" s="33"/>
      <c r="EPB32" s="33"/>
      <c r="EPC32" s="33"/>
      <c r="EPD32" s="33"/>
      <c r="EPE32" s="33"/>
      <c r="EPF32" s="33"/>
      <c r="EPG32" s="33"/>
      <c r="EPH32" s="33"/>
      <c r="EPI32" s="33"/>
      <c r="EPJ32" s="33"/>
      <c r="EPK32" s="33"/>
      <c r="EPL32" s="33"/>
      <c r="EPM32" s="33"/>
      <c r="EPN32" s="33"/>
      <c r="EPO32" s="33"/>
      <c r="EPP32" s="33"/>
      <c r="EPQ32" s="33"/>
      <c r="EPR32" s="33"/>
      <c r="EPS32" s="33"/>
      <c r="EPT32" s="33"/>
      <c r="EPU32" s="33"/>
      <c r="EPV32" s="33"/>
      <c r="EPW32" s="33"/>
      <c r="EPX32" s="33"/>
      <c r="EPY32" s="33"/>
      <c r="EPZ32" s="33"/>
      <c r="EQA32" s="33"/>
      <c r="EQB32" s="33"/>
      <c r="EQC32" s="33"/>
      <c r="EQD32" s="33"/>
      <c r="EQE32" s="33"/>
      <c r="EQF32" s="33"/>
      <c r="EQG32" s="33"/>
      <c r="EQH32" s="33"/>
      <c r="EQI32" s="33"/>
      <c r="EQJ32" s="33"/>
      <c r="EQK32" s="33"/>
      <c r="EQL32" s="33"/>
      <c r="EQM32" s="33"/>
      <c r="EQN32" s="33"/>
      <c r="EQO32" s="33"/>
      <c r="EQP32" s="33"/>
      <c r="EQQ32" s="33"/>
      <c r="EQR32" s="33"/>
      <c r="EQS32" s="33"/>
      <c r="EQT32" s="33"/>
      <c r="EQU32" s="33"/>
      <c r="EQV32" s="33"/>
      <c r="EQW32" s="33"/>
      <c r="EQX32" s="33"/>
      <c r="EQY32" s="33"/>
      <c r="EQZ32" s="33"/>
      <c r="ERA32" s="33"/>
      <c r="ERB32" s="33"/>
      <c r="ERC32" s="33"/>
      <c r="ERD32" s="33"/>
      <c r="ERE32" s="33"/>
      <c r="ERF32" s="33"/>
      <c r="ERG32" s="33"/>
      <c r="ERH32" s="33"/>
      <c r="ERI32" s="33"/>
      <c r="ERJ32" s="33"/>
      <c r="ERK32" s="33"/>
      <c r="ERL32" s="33"/>
      <c r="ERM32" s="33"/>
      <c r="ERN32" s="33"/>
      <c r="ERO32" s="33"/>
      <c r="ERP32" s="33"/>
      <c r="ERQ32" s="33"/>
      <c r="ERR32" s="33"/>
      <c r="ERS32" s="33"/>
      <c r="ERT32" s="33"/>
      <c r="ERU32" s="33"/>
      <c r="ERV32" s="33"/>
      <c r="ERW32" s="33"/>
      <c r="ERX32" s="33"/>
      <c r="ERY32" s="33"/>
      <c r="ERZ32" s="33"/>
      <c r="ESA32" s="33"/>
      <c r="ESB32" s="33"/>
      <c r="ESC32" s="33"/>
      <c r="ESD32" s="33"/>
      <c r="ESE32" s="33"/>
      <c r="ESF32" s="33"/>
      <c r="ESG32" s="33"/>
      <c r="ESH32" s="33"/>
      <c r="ESI32" s="33"/>
      <c r="ESJ32" s="33"/>
      <c r="ESK32" s="33"/>
      <c r="ESL32" s="33"/>
      <c r="ESM32" s="33"/>
      <c r="ESN32" s="33"/>
      <c r="ESO32" s="33"/>
      <c r="ESP32" s="33"/>
      <c r="ESQ32" s="33"/>
      <c r="ESR32" s="33"/>
      <c r="ESS32" s="33"/>
      <c r="EST32" s="33"/>
      <c r="ESU32" s="33"/>
      <c r="ESV32" s="33"/>
      <c r="ESW32" s="33"/>
      <c r="ESX32" s="33"/>
      <c r="ESY32" s="33"/>
      <c r="ESZ32" s="33"/>
      <c r="ETA32" s="33"/>
      <c r="ETB32" s="33"/>
      <c r="ETC32" s="33"/>
      <c r="ETD32" s="33"/>
      <c r="ETE32" s="33"/>
      <c r="ETF32" s="33"/>
      <c r="ETG32" s="33"/>
      <c r="ETH32" s="33"/>
      <c r="ETI32" s="33"/>
      <c r="ETJ32" s="33"/>
      <c r="ETK32" s="33"/>
      <c r="ETL32" s="33"/>
      <c r="ETM32" s="33"/>
      <c r="ETN32" s="33"/>
      <c r="ETO32" s="33"/>
      <c r="ETP32" s="33"/>
      <c r="ETQ32" s="33"/>
      <c r="ETR32" s="33"/>
      <c r="ETS32" s="33"/>
      <c r="ETT32" s="33"/>
      <c r="ETU32" s="33"/>
      <c r="ETV32" s="33"/>
      <c r="ETW32" s="33"/>
      <c r="ETX32" s="33"/>
      <c r="ETY32" s="33"/>
      <c r="ETZ32" s="33"/>
      <c r="EUA32" s="33"/>
      <c r="EUB32" s="33"/>
      <c r="EUC32" s="33"/>
      <c r="EUD32" s="33"/>
      <c r="EUE32" s="33"/>
      <c r="EUF32" s="33"/>
      <c r="EUG32" s="33"/>
      <c r="EUH32" s="33"/>
      <c r="EUI32" s="33"/>
      <c r="EUJ32" s="33"/>
      <c r="EUK32" s="33"/>
      <c r="EUL32" s="33"/>
      <c r="EUM32" s="33"/>
      <c r="EUN32" s="33"/>
      <c r="EUO32" s="33"/>
      <c r="EUP32" s="33"/>
      <c r="EUQ32" s="33"/>
      <c r="EUR32" s="33"/>
      <c r="EUS32" s="33"/>
      <c r="EUT32" s="33"/>
      <c r="EUU32" s="33"/>
      <c r="EUV32" s="33"/>
      <c r="EUW32" s="33"/>
      <c r="EUX32" s="33"/>
      <c r="EUY32" s="33"/>
      <c r="EUZ32" s="33"/>
      <c r="EVA32" s="33"/>
      <c r="EVB32" s="33"/>
      <c r="EVC32" s="33"/>
      <c r="EVD32" s="33"/>
      <c r="EVE32" s="33"/>
      <c r="EVF32" s="33"/>
      <c r="EVG32" s="33"/>
      <c r="EVH32" s="33"/>
      <c r="EVI32" s="33"/>
      <c r="EVJ32" s="33"/>
      <c r="EVK32" s="33"/>
      <c r="EVL32" s="33"/>
      <c r="EVM32" s="33"/>
      <c r="EVN32" s="33"/>
      <c r="EVO32" s="33"/>
      <c r="EVP32" s="33"/>
      <c r="EVQ32" s="33"/>
      <c r="EVR32" s="33"/>
      <c r="EVS32" s="33"/>
      <c r="EVT32" s="33"/>
      <c r="EVU32" s="33"/>
      <c r="EVV32" s="33"/>
      <c r="EVW32" s="33"/>
      <c r="EVX32" s="33"/>
      <c r="EVY32" s="33"/>
      <c r="EVZ32" s="33"/>
      <c r="EWA32" s="33"/>
      <c r="EWB32" s="33"/>
      <c r="EWC32" s="33"/>
      <c r="EWD32" s="33"/>
      <c r="EWE32" s="33"/>
      <c r="EWF32" s="33"/>
      <c r="EWG32" s="33"/>
      <c r="EWH32" s="33"/>
      <c r="EWI32" s="33"/>
      <c r="EWJ32" s="33"/>
      <c r="EWK32" s="33"/>
      <c r="EWL32" s="33"/>
      <c r="EWM32" s="33"/>
      <c r="EWN32" s="33"/>
      <c r="EWO32" s="33"/>
      <c r="EWP32" s="33"/>
      <c r="EWQ32" s="33"/>
      <c r="EWR32" s="33"/>
      <c r="EWS32" s="33"/>
      <c r="EWT32" s="33"/>
      <c r="EWU32" s="33"/>
      <c r="EWV32" s="33"/>
      <c r="EWW32" s="33"/>
      <c r="EWX32" s="33"/>
      <c r="EWY32" s="33"/>
      <c r="EWZ32" s="33"/>
      <c r="EXA32" s="33"/>
      <c r="EXB32" s="33"/>
      <c r="EXC32" s="33"/>
      <c r="EXD32" s="33"/>
      <c r="EXE32" s="33"/>
      <c r="EXF32" s="33"/>
      <c r="EXG32" s="33"/>
      <c r="EXH32" s="33"/>
      <c r="EXI32" s="33"/>
      <c r="EXJ32" s="33"/>
      <c r="EXK32" s="33"/>
      <c r="EXL32" s="33"/>
      <c r="EXM32" s="33"/>
      <c r="EXN32" s="33"/>
      <c r="EXO32" s="33"/>
      <c r="EXP32" s="33"/>
      <c r="EXQ32" s="33"/>
      <c r="EXR32" s="33"/>
      <c r="EXS32" s="33"/>
      <c r="EXT32" s="33"/>
      <c r="EXU32" s="33"/>
      <c r="EXV32" s="33"/>
      <c r="EXW32" s="33"/>
      <c r="EXX32" s="33"/>
      <c r="EXY32" s="33"/>
      <c r="EXZ32" s="33"/>
      <c r="EYA32" s="33"/>
      <c r="EYB32" s="33"/>
      <c r="EYC32" s="33"/>
      <c r="EYD32" s="33"/>
      <c r="EYE32" s="33"/>
      <c r="EYF32" s="33"/>
      <c r="EYG32" s="33"/>
      <c r="EYH32" s="33"/>
      <c r="EYI32" s="33"/>
      <c r="EYJ32" s="33"/>
      <c r="EYK32" s="33"/>
      <c r="EYL32" s="33"/>
      <c r="EYM32" s="33"/>
      <c r="EYN32" s="33"/>
      <c r="EYO32" s="33"/>
      <c r="EYP32" s="33"/>
      <c r="EYQ32" s="33"/>
      <c r="EYR32" s="33"/>
      <c r="EYS32" s="33"/>
      <c r="EYT32" s="33"/>
      <c r="EYU32" s="33"/>
      <c r="EYV32" s="33"/>
      <c r="EYW32" s="33"/>
      <c r="EYX32" s="33"/>
      <c r="EYY32" s="33"/>
      <c r="EYZ32" s="33"/>
      <c r="EZA32" s="33"/>
      <c r="EZB32" s="33"/>
      <c r="EZC32" s="33"/>
      <c r="EZD32" s="33"/>
      <c r="EZE32" s="33"/>
      <c r="EZF32" s="33"/>
      <c r="EZG32" s="33"/>
      <c r="EZH32" s="33"/>
      <c r="EZI32" s="33"/>
      <c r="EZJ32" s="33"/>
      <c r="EZK32" s="33"/>
      <c r="EZL32" s="33"/>
      <c r="EZM32" s="33"/>
      <c r="EZN32" s="33"/>
      <c r="EZO32" s="33"/>
      <c r="EZP32" s="33"/>
      <c r="EZQ32" s="33"/>
      <c r="EZR32" s="33"/>
      <c r="EZS32" s="33"/>
      <c r="EZT32" s="33"/>
      <c r="EZU32" s="33"/>
      <c r="EZV32" s="33"/>
      <c r="EZW32" s="33"/>
      <c r="EZX32" s="33"/>
      <c r="EZY32" s="33"/>
      <c r="EZZ32" s="33"/>
      <c r="FAA32" s="33"/>
      <c r="FAB32" s="33"/>
      <c r="FAC32" s="33"/>
      <c r="FAD32" s="33"/>
      <c r="FAE32" s="33"/>
      <c r="FAF32" s="33"/>
      <c r="FAG32" s="33"/>
      <c r="FAH32" s="33"/>
      <c r="FAI32" s="33"/>
      <c r="FAJ32" s="33"/>
      <c r="FAK32" s="33"/>
      <c r="FAL32" s="33"/>
      <c r="FAM32" s="33"/>
      <c r="FAN32" s="33"/>
      <c r="FAO32" s="33"/>
      <c r="FAP32" s="33"/>
      <c r="FAQ32" s="33"/>
      <c r="FAR32" s="33"/>
      <c r="FAS32" s="33"/>
      <c r="FAT32" s="33"/>
      <c r="FAU32" s="33"/>
      <c r="FAV32" s="33"/>
      <c r="FAW32" s="33"/>
      <c r="FAX32" s="33"/>
      <c r="FAY32" s="33"/>
      <c r="FAZ32" s="33"/>
      <c r="FBA32" s="33"/>
      <c r="FBB32" s="33"/>
      <c r="FBC32" s="33"/>
      <c r="FBD32" s="33"/>
      <c r="FBE32" s="33"/>
      <c r="FBF32" s="33"/>
      <c r="FBG32" s="33"/>
      <c r="FBH32" s="33"/>
      <c r="FBI32" s="33"/>
      <c r="FBJ32" s="33"/>
      <c r="FBK32" s="33"/>
      <c r="FBL32" s="33"/>
      <c r="FBM32" s="33"/>
      <c r="FBN32" s="33"/>
      <c r="FBO32" s="33"/>
      <c r="FBP32" s="33"/>
      <c r="FBQ32" s="33"/>
      <c r="FBR32" s="33"/>
      <c r="FBS32" s="33"/>
      <c r="FBT32" s="33"/>
      <c r="FBU32" s="33"/>
      <c r="FBV32" s="33"/>
      <c r="FBW32" s="33"/>
      <c r="FBX32" s="33"/>
      <c r="FBY32" s="33"/>
      <c r="FBZ32" s="33"/>
      <c r="FCA32" s="33"/>
      <c r="FCB32" s="33"/>
      <c r="FCC32" s="33"/>
      <c r="FCD32" s="33"/>
      <c r="FCE32" s="33"/>
      <c r="FCF32" s="33"/>
      <c r="FCG32" s="33"/>
      <c r="FCH32" s="33"/>
      <c r="FCI32" s="33"/>
      <c r="FCJ32" s="33"/>
      <c r="FCK32" s="33"/>
      <c r="FCL32" s="33"/>
      <c r="FCM32" s="33"/>
      <c r="FCN32" s="33"/>
      <c r="FCO32" s="33"/>
      <c r="FCP32" s="33"/>
      <c r="FCQ32" s="33"/>
      <c r="FCR32" s="33"/>
      <c r="FCS32" s="33"/>
      <c r="FCT32" s="33"/>
      <c r="FCU32" s="33"/>
      <c r="FCV32" s="33"/>
      <c r="FCW32" s="33"/>
      <c r="FCX32" s="33"/>
      <c r="FCY32" s="33"/>
      <c r="FCZ32" s="33"/>
      <c r="FDA32" s="33"/>
      <c r="FDB32" s="33"/>
      <c r="FDC32" s="33"/>
      <c r="FDD32" s="33"/>
      <c r="FDE32" s="33"/>
      <c r="FDF32" s="33"/>
      <c r="FDG32" s="33"/>
      <c r="FDH32" s="33"/>
      <c r="FDI32" s="33"/>
      <c r="FDJ32" s="33"/>
      <c r="FDK32" s="33"/>
      <c r="FDL32" s="33"/>
      <c r="FDM32" s="33"/>
      <c r="FDN32" s="33"/>
      <c r="FDO32" s="33"/>
      <c r="FDP32" s="33"/>
      <c r="FDQ32" s="33"/>
      <c r="FDR32" s="33"/>
      <c r="FDS32" s="33"/>
      <c r="FDT32" s="33"/>
      <c r="FDU32" s="33"/>
      <c r="FDV32" s="33"/>
      <c r="FDW32" s="33"/>
      <c r="FDX32" s="33"/>
      <c r="FDY32" s="33"/>
      <c r="FDZ32" s="33"/>
      <c r="FEA32" s="33"/>
      <c r="FEB32" s="33"/>
      <c r="FEC32" s="33"/>
      <c r="FED32" s="33"/>
      <c r="FEE32" s="33"/>
      <c r="FEF32" s="33"/>
      <c r="FEG32" s="33"/>
      <c r="FEH32" s="33"/>
      <c r="FEI32" s="33"/>
      <c r="FEJ32" s="33"/>
      <c r="FEK32" s="33"/>
      <c r="FEL32" s="33"/>
      <c r="FEM32" s="33"/>
      <c r="FEN32" s="33"/>
      <c r="FEO32" s="33"/>
      <c r="FEP32" s="33"/>
      <c r="FEQ32" s="33"/>
      <c r="FER32" s="33"/>
      <c r="FES32" s="33"/>
      <c r="FET32" s="33"/>
      <c r="FEU32" s="33"/>
      <c r="FEV32" s="33"/>
      <c r="FEW32" s="33"/>
      <c r="FEX32" s="33"/>
      <c r="FEY32" s="33"/>
      <c r="FEZ32" s="33"/>
      <c r="FFA32" s="33"/>
      <c r="FFB32" s="33"/>
      <c r="FFC32" s="33"/>
      <c r="FFD32" s="33"/>
      <c r="FFE32" s="33"/>
      <c r="FFF32" s="33"/>
      <c r="FFG32" s="33"/>
      <c r="FFH32" s="33"/>
      <c r="FFI32" s="33"/>
      <c r="FFJ32" s="33"/>
      <c r="FFK32" s="33"/>
      <c r="FFL32" s="33"/>
      <c r="FFM32" s="33"/>
      <c r="FFN32" s="33"/>
      <c r="FFO32" s="33"/>
      <c r="FFP32" s="33"/>
      <c r="FFQ32" s="33"/>
      <c r="FFR32" s="33"/>
      <c r="FFS32" s="33"/>
      <c r="FFT32" s="33"/>
      <c r="FFU32" s="33"/>
      <c r="FFV32" s="33"/>
      <c r="FFW32" s="33"/>
      <c r="FFX32" s="33"/>
      <c r="FFY32" s="33"/>
      <c r="FFZ32" s="33"/>
      <c r="FGA32" s="33"/>
      <c r="FGB32" s="33"/>
      <c r="FGC32" s="33"/>
      <c r="FGD32" s="33"/>
      <c r="FGE32" s="33"/>
      <c r="FGF32" s="33"/>
      <c r="FGG32" s="33"/>
      <c r="FGH32" s="33"/>
      <c r="FGI32" s="33"/>
      <c r="FGJ32" s="33"/>
      <c r="FGK32" s="33"/>
      <c r="FGL32" s="33"/>
      <c r="FGM32" s="33"/>
      <c r="FGN32" s="33"/>
      <c r="FGO32" s="33"/>
      <c r="FGP32" s="33"/>
      <c r="FGQ32" s="33"/>
      <c r="FGR32" s="33"/>
      <c r="FGS32" s="33"/>
      <c r="FGT32" s="33"/>
      <c r="FGU32" s="33"/>
      <c r="FGV32" s="33"/>
      <c r="FGW32" s="33"/>
      <c r="FGX32" s="33"/>
      <c r="FGY32" s="33"/>
      <c r="FGZ32" s="33"/>
      <c r="FHA32" s="33"/>
      <c r="FHB32" s="33"/>
      <c r="FHC32" s="33"/>
      <c r="FHD32" s="33"/>
      <c r="FHE32" s="33"/>
      <c r="FHF32" s="33"/>
      <c r="FHG32" s="33"/>
      <c r="FHH32" s="33"/>
      <c r="FHI32" s="33"/>
      <c r="FHJ32" s="33"/>
      <c r="FHK32" s="33"/>
      <c r="FHL32" s="33"/>
      <c r="FHM32" s="33"/>
      <c r="FHN32" s="33"/>
      <c r="FHO32" s="33"/>
      <c r="FHP32" s="33"/>
      <c r="FHQ32" s="33"/>
      <c r="FHR32" s="33"/>
      <c r="FHS32" s="33"/>
      <c r="FHT32" s="33"/>
      <c r="FHU32" s="33"/>
      <c r="FHV32" s="33"/>
      <c r="FHW32" s="33"/>
      <c r="FHX32" s="33"/>
      <c r="FHY32" s="33"/>
      <c r="FHZ32" s="33"/>
      <c r="FIA32" s="33"/>
      <c r="FIB32" s="33"/>
      <c r="FIC32" s="33"/>
      <c r="FID32" s="33"/>
      <c r="FIE32" s="33"/>
      <c r="FIF32" s="33"/>
      <c r="FIG32" s="33"/>
      <c r="FIH32" s="33"/>
      <c r="FII32" s="33"/>
      <c r="FIJ32" s="33"/>
      <c r="FIK32" s="33"/>
      <c r="FIL32" s="33"/>
      <c r="FIM32" s="33"/>
      <c r="FIN32" s="33"/>
      <c r="FIO32" s="33"/>
      <c r="FIP32" s="33"/>
      <c r="FIQ32" s="33"/>
      <c r="FIR32" s="33"/>
      <c r="FIS32" s="33"/>
      <c r="FIT32" s="33"/>
      <c r="FIU32" s="33"/>
      <c r="FIV32" s="33"/>
      <c r="FIW32" s="33"/>
      <c r="FIX32" s="33"/>
      <c r="FIY32" s="33"/>
      <c r="FIZ32" s="33"/>
      <c r="FJA32" s="33"/>
      <c r="FJB32" s="33"/>
      <c r="FJC32" s="33"/>
      <c r="FJD32" s="33"/>
      <c r="FJE32" s="33"/>
      <c r="FJF32" s="33"/>
      <c r="FJG32" s="33"/>
      <c r="FJH32" s="33"/>
      <c r="FJI32" s="33"/>
      <c r="FJJ32" s="33"/>
      <c r="FJK32" s="33"/>
      <c r="FJL32" s="33"/>
      <c r="FJM32" s="33"/>
      <c r="FJN32" s="33"/>
      <c r="FJO32" s="33"/>
      <c r="FJP32" s="33"/>
      <c r="FJQ32" s="33"/>
      <c r="FJR32" s="33"/>
      <c r="FJS32" s="33"/>
      <c r="FJT32" s="33"/>
      <c r="FJU32" s="33"/>
      <c r="FJV32" s="33"/>
      <c r="FJW32" s="33"/>
      <c r="FJX32" s="33"/>
      <c r="FJY32" s="33"/>
      <c r="FJZ32" s="33"/>
      <c r="FKA32" s="33"/>
      <c r="FKB32" s="33"/>
      <c r="FKC32" s="33"/>
      <c r="FKD32" s="33"/>
      <c r="FKE32" s="33"/>
      <c r="FKF32" s="33"/>
      <c r="FKG32" s="33"/>
      <c r="FKH32" s="33"/>
      <c r="FKI32" s="33"/>
      <c r="FKJ32" s="33"/>
      <c r="FKK32" s="33"/>
      <c r="FKL32" s="33"/>
      <c r="FKM32" s="33"/>
      <c r="FKN32" s="33"/>
      <c r="FKO32" s="33"/>
      <c r="FKP32" s="33"/>
      <c r="FKQ32" s="33"/>
      <c r="FKR32" s="33"/>
      <c r="FKS32" s="33"/>
      <c r="FKT32" s="33"/>
      <c r="FKU32" s="33"/>
      <c r="FKV32" s="33"/>
      <c r="FKW32" s="33"/>
      <c r="FKX32" s="33"/>
      <c r="FKY32" s="33"/>
      <c r="FKZ32" s="33"/>
      <c r="FLA32" s="33"/>
      <c r="FLB32" s="33"/>
      <c r="FLC32" s="33"/>
      <c r="FLD32" s="33"/>
      <c r="FLE32" s="33"/>
      <c r="FLF32" s="33"/>
      <c r="FLG32" s="33"/>
      <c r="FLH32" s="33"/>
      <c r="FLI32" s="33"/>
      <c r="FLJ32" s="33"/>
      <c r="FLK32" s="33"/>
      <c r="FLL32" s="33"/>
      <c r="FLM32" s="33"/>
      <c r="FLN32" s="33"/>
      <c r="FLO32" s="33"/>
      <c r="FLP32" s="33"/>
      <c r="FLQ32" s="33"/>
      <c r="FLR32" s="33"/>
      <c r="FLS32" s="33"/>
      <c r="FLT32" s="33"/>
      <c r="FLU32" s="33"/>
      <c r="FLV32" s="33"/>
      <c r="FLW32" s="33"/>
      <c r="FLX32" s="33"/>
      <c r="FLY32" s="33"/>
      <c r="FLZ32" s="33"/>
      <c r="FMA32" s="33"/>
      <c r="FMB32" s="33"/>
      <c r="FMC32" s="33"/>
      <c r="FMD32" s="33"/>
      <c r="FME32" s="33"/>
      <c r="FMF32" s="33"/>
      <c r="FMG32" s="33"/>
      <c r="FMH32" s="33"/>
      <c r="FMI32" s="33"/>
      <c r="FMJ32" s="33"/>
      <c r="FMK32" s="33"/>
      <c r="FML32" s="33"/>
      <c r="FMM32" s="33"/>
      <c r="FMN32" s="33"/>
      <c r="FMO32" s="33"/>
      <c r="FMP32" s="33"/>
      <c r="FMQ32" s="33"/>
      <c r="FMR32" s="33"/>
      <c r="FMS32" s="33"/>
      <c r="FMT32" s="33"/>
      <c r="FMU32" s="33"/>
      <c r="FMV32" s="33"/>
      <c r="FMW32" s="33"/>
      <c r="FMX32" s="33"/>
      <c r="FMY32" s="33"/>
      <c r="FMZ32" s="33"/>
      <c r="FNA32" s="33"/>
      <c r="FNB32" s="33"/>
      <c r="FNC32" s="33"/>
      <c r="FND32" s="33"/>
      <c r="FNE32" s="33"/>
      <c r="FNF32" s="33"/>
      <c r="FNG32" s="33"/>
      <c r="FNH32" s="33"/>
      <c r="FNI32" s="33"/>
      <c r="FNJ32" s="33"/>
      <c r="FNK32" s="33"/>
      <c r="FNL32" s="33"/>
      <c r="FNM32" s="33"/>
      <c r="FNN32" s="33"/>
      <c r="FNO32" s="33"/>
      <c r="FNP32" s="33"/>
      <c r="FNQ32" s="33"/>
      <c r="FNR32" s="33"/>
      <c r="FNS32" s="33"/>
      <c r="FNT32" s="33"/>
      <c r="FNU32" s="33"/>
      <c r="FNV32" s="33"/>
      <c r="FNW32" s="33"/>
      <c r="FNX32" s="33"/>
      <c r="FNY32" s="33"/>
      <c r="FNZ32" s="33"/>
      <c r="FOA32" s="33"/>
      <c r="FOB32" s="33"/>
      <c r="FOC32" s="33"/>
      <c r="FOD32" s="33"/>
      <c r="FOE32" s="33"/>
      <c r="FOF32" s="33"/>
      <c r="FOG32" s="33"/>
      <c r="FOH32" s="33"/>
      <c r="FOI32" s="33"/>
      <c r="FOJ32" s="33"/>
      <c r="FOK32" s="33"/>
      <c r="FOL32" s="33"/>
      <c r="FOM32" s="33"/>
      <c r="FON32" s="33"/>
      <c r="FOO32" s="33"/>
      <c r="FOP32" s="33"/>
      <c r="FOQ32" s="33"/>
      <c r="FOR32" s="33"/>
      <c r="FOS32" s="33"/>
      <c r="FOT32" s="33"/>
      <c r="FOU32" s="33"/>
      <c r="FOV32" s="33"/>
      <c r="FOW32" s="33"/>
      <c r="FOX32" s="33"/>
      <c r="FOY32" s="33"/>
      <c r="FOZ32" s="33"/>
      <c r="FPA32" s="33"/>
      <c r="FPB32" s="33"/>
      <c r="FPC32" s="33"/>
      <c r="FPD32" s="33"/>
      <c r="FPE32" s="33"/>
      <c r="FPF32" s="33"/>
      <c r="FPG32" s="33"/>
      <c r="FPH32" s="33"/>
      <c r="FPI32" s="33"/>
      <c r="FPJ32" s="33"/>
      <c r="FPK32" s="33"/>
      <c r="FPL32" s="33"/>
      <c r="FPM32" s="33"/>
      <c r="FPN32" s="33"/>
      <c r="FPO32" s="33"/>
      <c r="FPP32" s="33"/>
      <c r="FPQ32" s="33"/>
      <c r="FPR32" s="33"/>
      <c r="FPS32" s="33"/>
      <c r="FPT32" s="33"/>
      <c r="FPU32" s="33"/>
      <c r="FPV32" s="33"/>
      <c r="FPW32" s="33"/>
      <c r="FPX32" s="33"/>
      <c r="FPY32" s="33"/>
      <c r="FPZ32" s="33"/>
      <c r="FQA32" s="33"/>
      <c r="FQB32" s="33"/>
      <c r="FQC32" s="33"/>
      <c r="FQD32" s="33"/>
      <c r="FQE32" s="33"/>
      <c r="FQF32" s="33"/>
      <c r="FQG32" s="33"/>
      <c r="FQH32" s="33"/>
      <c r="FQI32" s="33"/>
      <c r="FQJ32" s="33"/>
      <c r="FQK32" s="33"/>
      <c r="FQL32" s="33"/>
      <c r="FQM32" s="33"/>
      <c r="FQN32" s="33"/>
      <c r="FQO32" s="33"/>
      <c r="FQP32" s="33"/>
      <c r="FQQ32" s="33"/>
      <c r="FQR32" s="33"/>
      <c r="FQS32" s="33"/>
      <c r="FQT32" s="33"/>
      <c r="FQU32" s="33"/>
      <c r="FQV32" s="33"/>
      <c r="FQW32" s="33"/>
      <c r="FQX32" s="33"/>
      <c r="FQY32" s="33"/>
      <c r="FQZ32" s="33"/>
      <c r="FRA32" s="33"/>
      <c r="FRB32" s="33"/>
      <c r="FRC32" s="33"/>
      <c r="FRD32" s="33"/>
      <c r="FRE32" s="33"/>
      <c r="FRF32" s="33"/>
      <c r="FRG32" s="33"/>
      <c r="FRH32" s="33"/>
      <c r="FRI32" s="33"/>
      <c r="FRJ32" s="33"/>
      <c r="FRK32" s="33"/>
      <c r="FRL32" s="33"/>
      <c r="FRM32" s="33"/>
      <c r="FRN32" s="33"/>
      <c r="FRO32" s="33"/>
      <c r="FRP32" s="33"/>
      <c r="FRQ32" s="33"/>
      <c r="FRR32" s="33"/>
      <c r="FRS32" s="33"/>
      <c r="FRT32" s="33"/>
      <c r="FRU32" s="33"/>
      <c r="FRV32" s="33"/>
      <c r="FRW32" s="33"/>
      <c r="FRX32" s="33"/>
      <c r="FRY32" s="33"/>
      <c r="FRZ32" s="33"/>
      <c r="FSA32" s="33"/>
      <c r="FSB32" s="33"/>
      <c r="FSC32" s="33"/>
      <c r="FSD32" s="33"/>
      <c r="FSE32" s="33"/>
      <c r="FSF32" s="33"/>
      <c r="FSG32" s="33"/>
      <c r="FSH32" s="33"/>
      <c r="FSI32" s="33"/>
      <c r="FSJ32" s="33"/>
      <c r="FSK32" s="33"/>
      <c r="FSL32" s="33"/>
      <c r="FSM32" s="33"/>
      <c r="FSN32" s="33"/>
      <c r="FSO32" s="33"/>
      <c r="FSP32" s="33"/>
      <c r="FSQ32" s="33"/>
      <c r="FSR32" s="33"/>
      <c r="FSS32" s="33"/>
      <c r="FST32" s="33"/>
      <c r="FSU32" s="33"/>
      <c r="FSV32" s="33"/>
      <c r="FSW32" s="33"/>
      <c r="FSX32" s="33"/>
      <c r="FSY32" s="33"/>
      <c r="FSZ32" s="33"/>
      <c r="FTA32" s="33"/>
      <c r="FTB32" s="33"/>
      <c r="FTC32" s="33"/>
      <c r="FTD32" s="33"/>
      <c r="FTE32" s="33"/>
      <c r="FTF32" s="33"/>
      <c r="FTG32" s="33"/>
      <c r="FTH32" s="33"/>
      <c r="FTI32" s="33"/>
      <c r="FTJ32" s="33"/>
      <c r="FTK32" s="33"/>
      <c r="FTL32" s="33"/>
      <c r="FTM32" s="33"/>
      <c r="FTN32" s="33"/>
      <c r="FTO32" s="33"/>
      <c r="FTP32" s="33"/>
      <c r="FTQ32" s="33"/>
      <c r="FTR32" s="33"/>
      <c r="FTS32" s="33"/>
      <c r="FTT32" s="33"/>
      <c r="FTU32" s="33"/>
      <c r="FTV32" s="33"/>
      <c r="FTW32" s="33"/>
      <c r="FTX32" s="33"/>
      <c r="FTY32" s="33"/>
      <c r="FTZ32" s="33"/>
      <c r="FUA32" s="33"/>
      <c r="FUB32" s="33"/>
      <c r="FUC32" s="33"/>
      <c r="FUD32" s="33"/>
      <c r="FUE32" s="33"/>
      <c r="FUF32" s="33"/>
      <c r="FUG32" s="33"/>
      <c r="FUH32" s="33"/>
      <c r="FUI32" s="33"/>
      <c r="FUJ32" s="33"/>
      <c r="FUK32" s="33"/>
      <c r="FUL32" s="33"/>
      <c r="FUM32" s="33"/>
      <c r="FUN32" s="33"/>
      <c r="FUO32" s="33"/>
      <c r="FUP32" s="33"/>
      <c r="FUQ32" s="33"/>
      <c r="FUR32" s="33"/>
      <c r="FUS32" s="33"/>
      <c r="FUT32" s="33"/>
      <c r="FUU32" s="33"/>
      <c r="FUV32" s="33"/>
      <c r="FUW32" s="33"/>
      <c r="FUX32" s="33"/>
      <c r="FUY32" s="33"/>
      <c r="FUZ32" s="33"/>
      <c r="FVA32" s="33"/>
      <c r="FVB32" s="33"/>
      <c r="FVC32" s="33"/>
      <c r="FVD32" s="33"/>
      <c r="FVE32" s="33"/>
      <c r="FVF32" s="33"/>
      <c r="FVG32" s="33"/>
      <c r="FVH32" s="33"/>
      <c r="FVI32" s="33"/>
      <c r="FVJ32" s="33"/>
      <c r="FVK32" s="33"/>
      <c r="FVL32" s="33"/>
      <c r="FVM32" s="33"/>
      <c r="FVN32" s="33"/>
      <c r="FVO32" s="33"/>
      <c r="FVP32" s="33"/>
      <c r="FVQ32" s="33"/>
      <c r="FVR32" s="33"/>
      <c r="FVS32" s="33"/>
      <c r="FVT32" s="33"/>
      <c r="FVU32" s="33"/>
      <c r="FVV32" s="33"/>
      <c r="FVW32" s="33"/>
      <c r="FVX32" s="33"/>
      <c r="FVY32" s="33"/>
      <c r="FVZ32" s="33"/>
      <c r="FWA32" s="33"/>
      <c r="FWB32" s="33"/>
      <c r="FWC32" s="33"/>
      <c r="FWD32" s="33"/>
      <c r="FWE32" s="33"/>
      <c r="FWF32" s="33"/>
      <c r="FWG32" s="33"/>
      <c r="FWH32" s="33"/>
      <c r="FWI32" s="33"/>
      <c r="FWJ32" s="33"/>
      <c r="FWK32" s="33"/>
      <c r="FWL32" s="33"/>
      <c r="FWM32" s="33"/>
      <c r="FWN32" s="33"/>
      <c r="FWO32" s="33"/>
      <c r="FWP32" s="33"/>
      <c r="FWQ32" s="33"/>
      <c r="FWR32" s="33"/>
      <c r="FWS32" s="33"/>
      <c r="FWT32" s="33"/>
      <c r="FWU32" s="33"/>
      <c r="FWV32" s="33"/>
      <c r="FWW32" s="33"/>
      <c r="FWX32" s="33"/>
      <c r="FWY32" s="33"/>
      <c r="FWZ32" s="33"/>
      <c r="FXA32" s="33"/>
      <c r="FXB32" s="33"/>
      <c r="FXC32" s="33"/>
      <c r="FXD32" s="33"/>
      <c r="FXE32" s="33"/>
      <c r="FXF32" s="33"/>
      <c r="FXG32" s="33"/>
      <c r="FXH32" s="33"/>
      <c r="FXI32" s="33"/>
      <c r="FXJ32" s="33"/>
      <c r="FXK32" s="33"/>
      <c r="FXL32" s="33"/>
      <c r="FXM32" s="33"/>
      <c r="FXN32" s="33"/>
      <c r="FXO32" s="33"/>
      <c r="FXP32" s="33"/>
      <c r="FXQ32" s="33"/>
      <c r="FXR32" s="33"/>
      <c r="FXS32" s="33"/>
      <c r="FXT32" s="33"/>
      <c r="FXU32" s="33"/>
      <c r="FXV32" s="33"/>
      <c r="FXW32" s="33"/>
      <c r="FXX32" s="33"/>
      <c r="FXY32" s="33"/>
      <c r="FXZ32" s="33"/>
      <c r="FYA32" s="33"/>
      <c r="FYB32" s="33"/>
      <c r="FYC32" s="33"/>
      <c r="FYD32" s="33"/>
      <c r="FYE32" s="33"/>
      <c r="FYF32" s="33"/>
      <c r="FYG32" s="33"/>
      <c r="FYH32" s="33"/>
      <c r="FYI32" s="33"/>
      <c r="FYJ32" s="33"/>
      <c r="FYK32" s="33"/>
      <c r="FYL32" s="33"/>
      <c r="FYM32" s="33"/>
      <c r="FYN32" s="33"/>
      <c r="FYO32" s="33"/>
      <c r="FYP32" s="33"/>
      <c r="FYQ32" s="33"/>
      <c r="FYR32" s="33"/>
      <c r="FYS32" s="33"/>
      <c r="FYT32" s="33"/>
      <c r="FYU32" s="33"/>
      <c r="FYV32" s="33"/>
      <c r="FYW32" s="33"/>
      <c r="FYX32" s="33"/>
      <c r="FYY32" s="33"/>
      <c r="FYZ32" s="33"/>
      <c r="FZA32" s="33"/>
      <c r="FZB32" s="33"/>
      <c r="FZC32" s="33"/>
      <c r="FZD32" s="33"/>
      <c r="FZE32" s="33"/>
      <c r="FZF32" s="33"/>
      <c r="FZG32" s="33"/>
      <c r="FZH32" s="33"/>
      <c r="FZI32" s="33"/>
      <c r="FZJ32" s="33"/>
      <c r="FZK32" s="33"/>
      <c r="FZL32" s="33"/>
      <c r="FZM32" s="33"/>
      <c r="FZN32" s="33"/>
      <c r="FZO32" s="33"/>
      <c r="FZP32" s="33"/>
      <c r="FZQ32" s="33"/>
      <c r="FZR32" s="33"/>
      <c r="FZS32" s="33"/>
      <c r="FZT32" s="33"/>
      <c r="FZU32" s="33"/>
      <c r="FZV32" s="33"/>
      <c r="FZW32" s="33"/>
      <c r="FZX32" s="33"/>
      <c r="FZY32" s="33"/>
      <c r="FZZ32" s="33"/>
      <c r="GAA32" s="33"/>
      <c r="GAB32" s="33"/>
      <c r="GAC32" s="33"/>
      <c r="GAD32" s="33"/>
      <c r="GAE32" s="33"/>
      <c r="GAF32" s="33"/>
      <c r="GAG32" s="33"/>
      <c r="GAH32" s="33"/>
      <c r="GAI32" s="33"/>
      <c r="GAJ32" s="33"/>
      <c r="GAK32" s="33"/>
      <c r="GAL32" s="33"/>
      <c r="GAM32" s="33"/>
      <c r="GAN32" s="33"/>
      <c r="GAO32" s="33"/>
      <c r="GAP32" s="33"/>
      <c r="GAQ32" s="33"/>
      <c r="GAR32" s="33"/>
      <c r="GAS32" s="33"/>
      <c r="GAT32" s="33"/>
      <c r="GAU32" s="33"/>
      <c r="GAV32" s="33"/>
      <c r="GAW32" s="33"/>
      <c r="GAX32" s="33"/>
      <c r="GAY32" s="33"/>
      <c r="GAZ32" s="33"/>
      <c r="GBA32" s="33"/>
      <c r="GBB32" s="33"/>
      <c r="GBC32" s="33"/>
      <c r="GBD32" s="33"/>
      <c r="GBE32" s="33"/>
      <c r="GBF32" s="33"/>
      <c r="GBG32" s="33"/>
      <c r="GBH32" s="33"/>
      <c r="GBI32" s="33"/>
      <c r="GBJ32" s="33"/>
      <c r="GBK32" s="33"/>
      <c r="GBL32" s="33"/>
      <c r="GBM32" s="33"/>
      <c r="GBN32" s="33"/>
      <c r="GBO32" s="33"/>
      <c r="GBP32" s="33"/>
      <c r="GBQ32" s="33"/>
      <c r="GBR32" s="33"/>
      <c r="GBS32" s="33"/>
      <c r="GBT32" s="33"/>
      <c r="GBU32" s="33"/>
      <c r="GBV32" s="33"/>
      <c r="GBW32" s="33"/>
      <c r="GBX32" s="33"/>
      <c r="GBY32" s="33"/>
      <c r="GBZ32" s="33"/>
      <c r="GCA32" s="33"/>
      <c r="GCB32" s="33"/>
      <c r="GCC32" s="33"/>
      <c r="GCD32" s="33"/>
      <c r="GCE32" s="33"/>
      <c r="GCF32" s="33"/>
      <c r="GCG32" s="33"/>
      <c r="GCH32" s="33"/>
      <c r="GCI32" s="33"/>
      <c r="GCJ32" s="33"/>
      <c r="GCK32" s="33"/>
      <c r="GCL32" s="33"/>
      <c r="GCM32" s="33"/>
      <c r="GCN32" s="33"/>
      <c r="GCO32" s="33"/>
      <c r="GCP32" s="33"/>
      <c r="GCQ32" s="33"/>
      <c r="GCR32" s="33"/>
      <c r="GCS32" s="33"/>
      <c r="GCT32" s="33"/>
      <c r="GCU32" s="33"/>
      <c r="GCV32" s="33"/>
      <c r="GCW32" s="33"/>
      <c r="GCX32" s="33"/>
      <c r="GCY32" s="33"/>
      <c r="GCZ32" s="33"/>
      <c r="GDA32" s="33"/>
      <c r="GDB32" s="33"/>
      <c r="GDC32" s="33"/>
      <c r="GDD32" s="33"/>
      <c r="GDE32" s="33"/>
      <c r="GDF32" s="33"/>
      <c r="GDG32" s="33"/>
      <c r="GDH32" s="33"/>
      <c r="GDI32" s="33"/>
      <c r="GDJ32" s="33"/>
      <c r="GDK32" s="33"/>
      <c r="GDL32" s="33"/>
      <c r="GDM32" s="33"/>
      <c r="GDN32" s="33"/>
      <c r="GDO32" s="33"/>
      <c r="GDP32" s="33"/>
      <c r="GDQ32" s="33"/>
      <c r="GDR32" s="33"/>
      <c r="GDS32" s="33"/>
      <c r="GDT32" s="33"/>
      <c r="GDU32" s="33"/>
      <c r="GDV32" s="33"/>
      <c r="GDW32" s="33"/>
      <c r="GDX32" s="33"/>
      <c r="GDY32" s="33"/>
      <c r="GDZ32" s="33"/>
      <c r="GEA32" s="33"/>
      <c r="GEB32" s="33"/>
      <c r="GEC32" s="33"/>
      <c r="GED32" s="33"/>
      <c r="GEE32" s="33"/>
      <c r="GEF32" s="33"/>
      <c r="GEG32" s="33"/>
      <c r="GEH32" s="33"/>
      <c r="GEI32" s="33"/>
      <c r="GEJ32" s="33"/>
      <c r="GEK32" s="33"/>
      <c r="GEL32" s="33"/>
      <c r="GEM32" s="33"/>
      <c r="GEN32" s="33"/>
      <c r="GEO32" s="33"/>
      <c r="GEP32" s="33"/>
      <c r="GEQ32" s="33"/>
      <c r="GER32" s="33"/>
      <c r="GES32" s="33"/>
      <c r="GET32" s="33"/>
      <c r="GEU32" s="33"/>
      <c r="GEV32" s="33"/>
      <c r="GEW32" s="33"/>
      <c r="GEX32" s="33"/>
      <c r="GEY32" s="33"/>
      <c r="GEZ32" s="33"/>
      <c r="GFA32" s="33"/>
      <c r="GFB32" s="33"/>
      <c r="GFC32" s="33"/>
      <c r="GFD32" s="33"/>
      <c r="GFE32" s="33"/>
      <c r="GFF32" s="33"/>
      <c r="GFG32" s="33"/>
      <c r="GFH32" s="33"/>
      <c r="GFI32" s="33"/>
      <c r="GFJ32" s="33"/>
      <c r="GFK32" s="33"/>
      <c r="GFL32" s="33"/>
      <c r="GFM32" s="33"/>
      <c r="GFN32" s="33"/>
      <c r="GFO32" s="33"/>
      <c r="GFP32" s="33"/>
      <c r="GFQ32" s="33"/>
      <c r="GFR32" s="33"/>
      <c r="GFS32" s="33"/>
      <c r="GFT32" s="33"/>
      <c r="GFU32" s="33"/>
      <c r="GFV32" s="33"/>
      <c r="GFW32" s="33"/>
      <c r="GFX32" s="33"/>
      <c r="GFY32" s="33"/>
      <c r="GFZ32" s="33"/>
      <c r="GGA32" s="33"/>
      <c r="GGB32" s="33"/>
      <c r="GGC32" s="33"/>
      <c r="GGD32" s="33"/>
      <c r="GGE32" s="33"/>
      <c r="GGF32" s="33"/>
      <c r="GGG32" s="33"/>
      <c r="GGH32" s="33"/>
      <c r="GGI32" s="33"/>
      <c r="GGJ32" s="33"/>
      <c r="GGK32" s="33"/>
      <c r="GGL32" s="33"/>
      <c r="GGM32" s="33"/>
      <c r="GGN32" s="33"/>
      <c r="GGO32" s="33"/>
      <c r="GGP32" s="33"/>
      <c r="GGQ32" s="33"/>
      <c r="GGR32" s="33"/>
      <c r="GGS32" s="33"/>
      <c r="GGT32" s="33"/>
      <c r="GGU32" s="33"/>
      <c r="GGV32" s="33"/>
      <c r="GGW32" s="33"/>
      <c r="GGX32" s="33"/>
      <c r="GGY32" s="33"/>
      <c r="GGZ32" s="33"/>
      <c r="GHA32" s="33"/>
      <c r="GHB32" s="33"/>
      <c r="GHC32" s="33"/>
      <c r="GHD32" s="33"/>
      <c r="GHE32" s="33"/>
      <c r="GHF32" s="33"/>
      <c r="GHG32" s="33"/>
      <c r="GHH32" s="33"/>
      <c r="GHI32" s="33"/>
      <c r="GHJ32" s="33"/>
      <c r="GHK32" s="33"/>
      <c r="GHL32" s="33"/>
      <c r="GHM32" s="33"/>
      <c r="GHN32" s="33"/>
      <c r="GHO32" s="33"/>
      <c r="GHP32" s="33"/>
      <c r="GHQ32" s="33"/>
      <c r="GHR32" s="33"/>
      <c r="GHS32" s="33"/>
      <c r="GHT32" s="33"/>
      <c r="GHU32" s="33"/>
      <c r="GHV32" s="33"/>
      <c r="GHW32" s="33"/>
      <c r="GHX32" s="33"/>
      <c r="GHY32" s="33"/>
      <c r="GHZ32" s="33"/>
      <c r="GIA32" s="33"/>
      <c r="GIB32" s="33"/>
      <c r="GIC32" s="33"/>
      <c r="GID32" s="33"/>
      <c r="GIE32" s="33"/>
      <c r="GIF32" s="33"/>
      <c r="GIG32" s="33"/>
      <c r="GIH32" s="33"/>
      <c r="GII32" s="33"/>
      <c r="GIJ32" s="33"/>
      <c r="GIK32" s="33"/>
      <c r="GIL32" s="33"/>
      <c r="GIM32" s="33"/>
      <c r="GIN32" s="33"/>
      <c r="GIO32" s="33"/>
      <c r="GIP32" s="33"/>
      <c r="GIQ32" s="33"/>
      <c r="GIR32" s="33"/>
      <c r="GIS32" s="33"/>
      <c r="GIT32" s="33"/>
      <c r="GIU32" s="33"/>
      <c r="GIV32" s="33"/>
      <c r="GIW32" s="33"/>
      <c r="GIX32" s="33"/>
      <c r="GIY32" s="33"/>
      <c r="GIZ32" s="33"/>
      <c r="GJA32" s="33"/>
      <c r="GJB32" s="33"/>
      <c r="GJC32" s="33"/>
      <c r="GJD32" s="33"/>
      <c r="GJE32" s="33"/>
      <c r="GJF32" s="33"/>
      <c r="GJG32" s="33"/>
      <c r="GJH32" s="33"/>
      <c r="GJI32" s="33"/>
      <c r="GJJ32" s="33"/>
      <c r="GJK32" s="33"/>
      <c r="GJL32" s="33"/>
      <c r="GJM32" s="33"/>
      <c r="GJN32" s="33"/>
      <c r="GJO32" s="33"/>
      <c r="GJP32" s="33"/>
      <c r="GJQ32" s="33"/>
      <c r="GJR32" s="33"/>
      <c r="GJS32" s="33"/>
      <c r="GJT32" s="33"/>
      <c r="GJU32" s="33"/>
      <c r="GJV32" s="33"/>
      <c r="GJW32" s="33"/>
      <c r="GJX32" s="33"/>
      <c r="GJY32" s="33"/>
      <c r="GJZ32" s="33"/>
      <c r="GKA32" s="33"/>
      <c r="GKB32" s="33"/>
      <c r="GKC32" s="33"/>
      <c r="GKD32" s="33"/>
      <c r="GKE32" s="33"/>
      <c r="GKF32" s="33"/>
      <c r="GKG32" s="33"/>
      <c r="GKH32" s="33"/>
      <c r="GKI32" s="33"/>
      <c r="GKJ32" s="33"/>
      <c r="GKK32" s="33"/>
      <c r="GKL32" s="33"/>
      <c r="GKM32" s="33"/>
      <c r="GKN32" s="33"/>
      <c r="GKO32" s="33"/>
      <c r="GKP32" s="33"/>
      <c r="GKQ32" s="33"/>
      <c r="GKR32" s="33"/>
      <c r="GKS32" s="33"/>
      <c r="GKT32" s="33"/>
      <c r="GKU32" s="33"/>
      <c r="GKV32" s="33"/>
      <c r="GKW32" s="33"/>
      <c r="GKX32" s="33"/>
      <c r="GKY32" s="33"/>
      <c r="GKZ32" s="33"/>
      <c r="GLA32" s="33"/>
      <c r="GLB32" s="33"/>
      <c r="GLC32" s="33"/>
      <c r="GLD32" s="33"/>
      <c r="GLE32" s="33"/>
      <c r="GLF32" s="33"/>
      <c r="GLG32" s="33"/>
      <c r="GLH32" s="33"/>
      <c r="GLI32" s="33"/>
      <c r="GLJ32" s="33"/>
      <c r="GLK32" s="33"/>
      <c r="GLL32" s="33"/>
      <c r="GLM32" s="33"/>
      <c r="GLN32" s="33"/>
      <c r="GLO32" s="33"/>
      <c r="GLP32" s="33"/>
      <c r="GLQ32" s="33"/>
      <c r="GLR32" s="33"/>
      <c r="GLS32" s="33"/>
      <c r="GLT32" s="33"/>
      <c r="GLU32" s="33"/>
      <c r="GLV32" s="33"/>
      <c r="GLW32" s="33"/>
      <c r="GLX32" s="33"/>
      <c r="GLY32" s="33"/>
      <c r="GLZ32" s="33"/>
      <c r="GMA32" s="33"/>
      <c r="GMB32" s="33"/>
      <c r="GMC32" s="33"/>
      <c r="GMD32" s="33"/>
      <c r="GME32" s="33"/>
      <c r="GMF32" s="33"/>
      <c r="GMG32" s="33"/>
      <c r="GMH32" s="33"/>
      <c r="GMI32" s="33"/>
      <c r="GMJ32" s="33"/>
      <c r="GMK32" s="33"/>
      <c r="GML32" s="33"/>
      <c r="GMM32" s="33"/>
      <c r="GMN32" s="33"/>
      <c r="GMO32" s="33"/>
      <c r="GMP32" s="33"/>
      <c r="GMQ32" s="33"/>
      <c r="GMR32" s="33"/>
      <c r="GMS32" s="33"/>
      <c r="GMT32" s="33"/>
      <c r="GMU32" s="33"/>
      <c r="GMV32" s="33"/>
      <c r="GMW32" s="33"/>
      <c r="GMX32" s="33"/>
      <c r="GMY32" s="33"/>
      <c r="GMZ32" s="33"/>
      <c r="GNA32" s="33"/>
      <c r="GNB32" s="33"/>
      <c r="GNC32" s="33"/>
      <c r="GND32" s="33"/>
      <c r="GNE32" s="33"/>
      <c r="GNF32" s="33"/>
      <c r="GNG32" s="33"/>
      <c r="GNH32" s="33"/>
      <c r="GNI32" s="33"/>
      <c r="GNJ32" s="33"/>
      <c r="GNK32" s="33"/>
      <c r="GNL32" s="33"/>
      <c r="GNM32" s="33"/>
      <c r="GNN32" s="33"/>
      <c r="GNO32" s="33"/>
      <c r="GNP32" s="33"/>
      <c r="GNQ32" s="33"/>
      <c r="GNR32" s="33"/>
      <c r="GNS32" s="33"/>
      <c r="GNT32" s="33"/>
      <c r="GNU32" s="33"/>
      <c r="GNV32" s="33"/>
      <c r="GNW32" s="33"/>
      <c r="GNX32" s="33"/>
      <c r="GNY32" s="33"/>
      <c r="GNZ32" s="33"/>
      <c r="GOA32" s="33"/>
      <c r="GOB32" s="33"/>
      <c r="GOC32" s="33"/>
      <c r="GOD32" s="33"/>
      <c r="GOE32" s="33"/>
      <c r="GOF32" s="33"/>
      <c r="GOG32" s="33"/>
      <c r="GOH32" s="33"/>
      <c r="GOI32" s="33"/>
      <c r="GOJ32" s="33"/>
      <c r="GOK32" s="33"/>
      <c r="GOL32" s="33"/>
      <c r="GOM32" s="33"/>
      <c r="GON32" s="33"/>
      <c r="GOO32" s="33"/>
      <c r="GOP32" s="33"/>
      <c r="GOQ32" s="33"/>
      <c r="GOR32" s="33"/>
      <c r="GOS32" s="33"/>
      <c r="GOT32" s="33"/>
      <c r="GOU32" s="33"/>
      <c r="GOV32" s="33"/>
      <c r="GOW32" s="33"/>
      <c r="GOX32" s="33"/>
      <c r="GOY32" s="33"/>
      <c r="GOZ32" s="33"/>
      <c r="GPA32" s="33"/>
      <c r="GPB32" s="33"/>
      <c r="GPC32" s="33"/>
      <c r="GPD32" s="33"/>
      <c r="GPE32" s="33"/>
      <c r="GPF32" s="33"/>
      <c r="GPG32" s="33"/>
      <c r="GPH32" s="33"/>
      <c r="GPI32" s="33"/>
      <c r="GPJ32" s="33"/>
      <c r="GPK32" s="33"/>
      <c r="GPL32" s="33"/>
      <c r="GPM32" s="33"/>
      <c r="GPN32" s="33"/>
      <c r="GPO32" s="33"/>
      <c r="GPP32" s="33"/>
      <c r="GPQ32" s="33"/>
      <c r="GPR32" s="33"/>
      <c r="GPS32" s="33"/>
      <c r="GPT32" s="33"/>
      <c r="GPU32" s="33"/>
      <c r="GPV32" s="33"/>
      <c r="GPW32" s="33"/>
      <c r="GPX32" s="33"/>
      <c r="GPY32" s="33"/>
      <c r="GPZ32" s="33"/>
      <c r="GQA32" s="33"/>
      <c r="GQB32" s="33"/>
      <c r="GQC32" s="33"/>
      <c r="GQD32" s="33"/>
      <c r="GQE32" s="33"/>
      <c r="GQF32" s="33"/>
      <c r="GQG32" s="33"/>
      <c r="GQH32" s="33"/>
      <c r="GQI32" s="33"/>
      <c r="GQJ32" s="33"/>
      <c r="GQK32" s="33"/>
      <c r="GQL32" s="33"/>
      <c r="GQM32" s="33"/>
      <c r="GQN32" s="33"/>
      <c r="GQO32" s="33"/>
      <c r="GQP32" s="33"/>
      <c r="GQQ32" s="33"/>
      <c r="GQR32" s="33"/>
      <c r="GQS32" s="33"/>
      <c r="GQT32" s="33"/>
      <c r="GQU32" s="33"/>
      <c r="GQV32" s="33"/>
      <c r="GQW32" s="33"/>
      <c r="GQX32" s="33"/>
      <c r="GQY32" s="33"/>
      <c r="GQZ32" s="33"/>
      <c r="GRA32" s="33"/>
      <c r="GRB32" s="33"/>
      <c r="GRC32" s="33"/>
      <c r="GRD32" s="33"/>
      <c r="GRE32" s="33"/>
      <c r="GRF32" s="33"/>
      <c r="GRG32" s="33"/>
      <c r="GRH32" s="33"/>
      <c r="GRI32" s="33"/>
      <c r="GRJ32" s="33"/>
      <c r="GRK32" s="33"/>
      <c r="GRL32" s="33"/>
      <c r="GRM32" s="33"/>
      <c r="GRN32" s="33"/>
      <c r="GRO32" s="33"/>
      <c r="GRP32" s="33"/>
      <c r="GRQ32" s="33"/>
      <c r="GRR32" s="33"/>
      <c r="GRS32" s="33"/>
      <c r="GRT32" s="33"/>
      <c r="GRU32" s="33"/>
      <c r="GRV32" s="33"/>
      <c r="GRW32" s="33"/>
      <c r="GRX32" s="33"/>
      <c r="GRY32" s="33"/>
      <c r="GRZ32" s="33"/>
      <c r="GSA32" s="33"/>
      <c r="GSB32" s="33"/>
      <c r="GSC32" s="33"/>
      <c r="GSD32" s="33"/>
      <c r="GSE32" s="33"/>
      <c r="GSF32" s="33"/>
      <c r="GSG32" s="33"/>
      <c r="GSH32" s="33"/>
      <c r="GSI32" s="33"/>
      <c r="GSJ32" s="33"/>
      <c r="GSK32" s="33"/>
      <c r="GSL32" s="33"/>
      <c r="GSM32" s="33"/>
      <c r="GSN32" s="33"/>
      <c r="GSO32" s="33"/>
      <c r="GSP32" s="33"/>
      <c r="GSQ32" s="33"/>
      <c r="GSR32" s="33"/>
      <c r="GSS32" s="33"/>
      <c r="GST32" s="33"/>
      <c r="GSU32" s="33"/>
      <c r="GSV32" s="33"/>
      <c r="GSW32" s="33"/>
      <c r="GSX32" s="33"/>
      <c r="GSY32" s="33"/>
      <c r="GSZ32" s="33"/>
      <c r="GTA32" s="33"/>
      <c r="GTB32" s="33"/>
      <c r="GTC32" s="33"/>
      <c r="GTD32" s="33"/>
      <c r="GTE32" s="33"/>
      <c r="GTF32" s="33"/>
      <c r="GTG32" s="33"/>
      <c r="GTH32" s="33"/>
      <c r="GTI32" s="33"/>
      <c r="GTJ32" s="33"/>
      <c r="GTK32" s="33"/>
      <c r="GTL32" s="33"/>
      <c r="GTM32" s="33"/>
      <c r="GTN32" s="33"/>
      <c r="GTO32" s="33"/>
      <c r="GTP32" s="33"/>
      <c r="GTQ32" s="33"/>
      <c r="GTR32" s="33"/>
      <c r="GTS32" s="33"/>
      <c r="GTT32" s="33"/>
      <c r="GTU32" s="33"/>
      <c r="GTV32" s="33"/>
      <c r="GTW32" s="33"/>
      <c r="GTX32" s="33"/>
      <c r="GTY32" s="33"/>
      <c r="GTZ32" s="33"/>
      <c r="GUA32" s="33"/>
      <c r="GUB32" s="33"/>
      <c r="GUC32" s="33"/>
      <c r="GUD32" s="33"/>
      <c r="GUE32" s="33"/>
      <c r="GUF32" s="33"/>
      <c r="GUG32" s="33"/>
      <c r="GUH32" s="33"/>
      <c r="GUI32" s="33"/>
      <c r="GUJ32" s="33"/>
      <c r="GUK32" s="33"/>
      <c r="GUL32" s="33"/>
      <c r="GUM32" s="33"/>
      <c r="GUN32" s="33"/>
      <c r="GUO32" s="33"/>
      <c r="GUP32" s="33"/>
      <c r="GUQ32" s="33"/>
      <c r="GUR32" s="33"/>
      <c r="GUS32" s="33"/>
      <c r="GUT32" s="33"/>
      <c r="GUU32" s="33"/>
      <c r="GUV32" s="33"/>
      <c r="GUW32" s="33"/>
      <c r="GUX32" s="33"/>
      <c r="GUY32" s="33"/>
      <c r="GUZ32" s="33"/>
      <c r="GVA32" s="33"/>
      <c r="GVB32" s="33"/>
      <c r="GVC32" s="33"/>
      <c r="GVD32" s="33"/>
      <c r="GVE32" s="33"/>
      <c r="GVF32" s="33"/>
      <c r="GVG32" s="33"/>
      <c r="GVH32" s="33"/>
      <c r="GVI32" s="33"/>
      <c r="GVJ32" s="33"/>
      <c r="GVK32" s="33"/>
      <c r="GVL32" s="33"/>
      <c r="GVM32" s="33"/>
      <c r="GVN32" s="33"/>
      <c r="GVO32" s="33"/>
      <c r="GVP32" s="33"/>
      <c r="GVQ32" s="33"/>
      <c r="GVR32" s="33"/>
      <c r="GVS32" s="33"/>
      <c r="GVT32" s="33"/>
      <c r="GVU32" s="33"/>
      <c r="GVV32" s="33"/>
      <c r="GVW32" s="33"/>
      <c r="GVX32" s="33"/>
      <c r="GVY32" s="33"/>
      <c r="GVZ32" s="33"/>
      <c r="GWA32" s="33"/>
      <c r="GWB32" s="33"/>
      <c r="GWC32" s="33"/>
      <c r="GWD32" s="33"/>
      <c r="GWE32" s="33"/>
      <c r="GWF32" s="33"/>
      <c r="GWG32" s="33"/>
      <c r="GWH32" s="33"/>
      <c r="GWI32" s="33"/>
      <c r="GWJ32" s="33"/>
      <c r="GWK32" s="33"/>
      <c r="GWL32" s="33"/>
      <c r="GWM32" s="33"/>
      <c r="GWN32" s="33"/>
      <c r="GWO32" s="33"/>
      <c r="GWP32" s="33"/>
      <c r="GWQ32" s="33"/>
      <c r="GWR32" s="33"/>
      <c r="GWS32" s="33"/>
      <c r="GWT32" s="33"/>
      <c r="GWU32" s="33"/>
      <c r="GWV32" s="33"/>
      <c r="GWW32" s="33"/>
      <c r="GWX32" s="33"/>
      <c r="GWY32" s="33"/>
      <c r="GWZ32" s="33"/>
      <c r="GXA32" s="33"/>
      <c r="GXB32" s="33"/>
      <c r="GXC32" s="33"/>
      <c r="GXD32" s="33"/>
      <c r="GXE32" s="33"/>
      <c r="GXF32" s="33"/>
      <c r="GXG32" s="33"/>
      <c r="GXH32" s="33"/>
      <c r="GXI32" s="33"/>
      <c r="GXJ32" s="33"/>
      <c r="GXK32" s="33"/>
      <c r="GXL32" s="33"/>
      <c r="GXM32" s="33"/>
      <c r="GXN32" s="33"/>
      <c r="GXO32" s="33"/>
      <c r="GXP32" s="33"/>
      <c r="GXQ32" s="33"/>
      <c r="GXR32" s="33"/>
      <c r="GXS32" s="33"/>
      <c r="GXT32" s="33"/>
      <c r="GXU32" s="33"/>
      <c r="GXV32" s="33"/>
      <c r="GXW32" s="33"/>
      <c r="GXX32" s="33"/>
      <c r="GXY32" s="33"/>
      <c r="GXZ32" s="33"/>
      <c r="GYA32" s="33"/>
      <c r="GYB32" s="33"/>
      <c r="GYC32" s="33"/>
      <c r="GYD32" s="33"/>
      <c r="GYE32" s="33"/>
      <c r="GYF32" s="33"/>
      <c r="GYG32" s="33"/>
      <c r="GYH32" s="33"/>
      <c r="GYI32" s="33"/>
      <c r="GYJ32" s="33"/>
      <c r="GYK32" s="33"/>
      <c r="GYL32" s="33"/>
      <c r="GYM32" s="33"/>
      <c r="GYN32" s="33"/>
      <c r="GYO32" s="33"/>
      <c r="GYP32" s="33"/>
      <c r="GYQ32" s="33"/>
      <c r="GYR32" s="33"/>
      <c r="GYS32" s="33"/>
      <c r="GYT32" s="33"/>
      <c r="GYU32" s="33"/>
      <c r="GYV32" s="33"/>
      <c r="GYW32" s="33"/>
      <c r="GYX32" s="33"/>
      <c r="GYY32" s="33"/>
      <c r="GYZ32" s="33"/>
      <c r="GZA32" s="33"/>
      <c r="GZB32" s="33"/>
      <c r="GZC32" s="33"/>
      <c r="GZD32" s="33"/>
      <c r="GZE32" s="33"/>
      <c r="GZF32" s="33"/>
      <c r="GZG32" s="33"/>
      <c r="GZH32" s="33"/>
      <c r="GZI32" s="33"/>
      <c r="GZJ32" s="33"/>
      <c r="GZK32" s="33"/>
      <c r="GZL32" s="33"/>
      <c r="GZM32" s="33"/>
      <c r="GZN32" s="33"/>
      <c r="GZO32" s="33"/>
      <c r="GZP32" s="33"/>
      <c r="GZQ32" s="33"/>
      <c r="GZR32" s="33"/>
      <c r="GZS32" s="33"/>
      <c r="GZT32" s="33"/>
      <c r="GZU32" s="33"/>
      <c r="GZV32" s="33"/>
      <c r="GZW32" s="33"/>
      <c r="GZX32" s="33"/>
      <c r="GZY32" s="33"/>
      <c r="GZZ32" s="33"/>
      <c r="HAA32" s="33"/>
      <c r="HAB32" s="33"/>
      <c r="HAC32" s="33"/>
      <c r="HAD32" s="33"/>
      <c r="HAE32" s="33"/>
      <c r="HAF32" s="33"/>
      <c r="HAG32" s="33"/>
      <c r="HAH32" s="33"/>
      <c r="HAI32" s="33"/>
      <c r="HAJ32" s="33"/>
      <c r="HAK32" s="33"/>
      <c r="HAL32" s="33"/>
      <c r="HAM32" s="33"/>
      <c r="HAN32" s="33"/>
      <c r="HAO32" s="33"/>
      <c r="HAP32" s="33"/>
      <c r="HAQ32" s="33"/>
      <c r="HAR32" s="33"/>
      <c r="HAS32" s="33"/>
      <c r="HAT32" s="33"/>
      <c r="HAU32" s="33"/>
      <c r="HAV32" s="33"/>
      <c r="HAW32" s="33"/>
      <c r="HAX32" s="33"/>
      <c r="HAY32" s="33"/>
      <c r="HAZ32" s="33"/>
      <c r="HBA32" s="33"/>
      <c r="HBB32" s="33"/>
      <c r="HBC32" s="33"/>
      <c r="HBD32" s="33"/>
      <c r="HBE32" s="33"/>
      <c r="HBF32" s="33"/>
      <c r="HBG32" s="33"/>
      <c r="HBH32" s="33"/>
      <c r="HBI32" s="33"/>
      <c r="HBJ32" s="33"/>
      <c r="HBK32" s="33"/>
      <c r="HBL32" s="33"/>
      <c r="HBM32" s="33"/>
      <c r="HBN32" s="33"/>
      <c r="HBO32" s="33"/>
      <c r="HBP32" s="33"/>
      <c r="HBQ32" s="33"/>
      <c r="HBR32" s="33"/>
      <c r="HBS32" s="33"/>
      <c r="HBT32" s="33"/>
      <c r="HBU32" s="33"/>
      <c r="HBV32" s="33"/>
      <c r="HBW32" s="33"/>
      <c r="HBX32" s="33"/>
      <c r="HBY32" s="33"/>
      <c r="HBZ32" s="33"/>
      <c r="HCA32" s="33"/>
      <c r="HCB32" s="33"/>
      <c r="HCC32" s="33"/>
      <c r="HCD32" s="33"/>
      <c r="HCE32" s="33"/>
      <c r="HCF32" s="33"/>
      <c r="HCG32" s="33"/>
      <c r="HCH32" s="33"/>
      <c r="HCI32" s="33"/>
      <c r="HCJ32" s="33"/>
      <c r="HCK32" s="33"/>
      <c r="HCL32" s="33"/>
      <c r="HCM32" s="33"/>
      <c r="HCN32" s="33"/>
      <c r="HCO32" s="33"/>
      <c r="HCP32" s="33"/>
      <c r="HCQ32" s="33"/>
      <c r="HCR32" s="33"/>
      <c r="HCS32" s="33"/>
      <c r="HCT32" s="33"/>
      <c r="HCU32" s="33"/>
      <c r="HCV32" s="33"/>
      <c r="HCW32" s="33"/>
      <c r="HCX32" s="33"/>
      <c r="HCY32" s="33"/>
      <c r="HCZ32" s="33"/>
      <c r="HDA32" s="33"/>
      <c r="HDB32" s="33"/>
      <c r="HDC32" s="33"/>
      <c r="HDD32" s="33"/>
      <c r="HDE32" s="33"/>
      <c r="HDF32" s="33"/>
      <c r="HDG32" s="33"/>
      <c r="HDH32" s="33"/>
      <c r="HDI32" s="33"/>
      <c r="HDJ32" s="33"/>
      <c r="HDK32" s="33"/>
      <c r="HDL32" s="33"/>
      <c r="HDM32" s="33"/>
      <c r="HDN32" s="33"/>
      <c r="HDO32" s="33"/>
      <c r="HDP32" s="33"/>
      <c r="HDQ32" s="33"/>
      <c r="HDR32" s="33"/>
      <c r="HDS32" s="33"/>
      <c r="HDT32" s="33"/>
      <c r="HDU32" s="33"/>
      <c r="HDV32" s="33"/>
      <c r="HDW32" s="33"/>
      <c r="HDX32" s="33"/>
      <c r="HDY32" s="33"/>
      <c r="HDZ32" s="33"/>
      <c r="HEA32" s="33"/>
      <c r="HEB32" s="33"/>
      <c r="HEC32" s="33"/>
      <c r="HED32" s="33"/>
      <c r="HEE32" s="33"/>
      <c r="HEF32" s="33"/>
      <c r="HEG32" s="33"/>
      <c r="HEH32" s="33"/>
      <c r="HEI32" s="33"/>
      <c r="HEJ32" s="33"/>
      <c r="HEK32" s="33"/>
      <c r="HEL32" s="33"/>
      <c r="HEM32" s="33"/>
      <c r="HEN32" s="33"/>
      <c r="HEO32" s="33"/>
      <c r="HEP32" s="33"/>
      <c r="HEQ32" s="33"/>
      <c r="HER32" s="33"/>
      <c r="HES32" s="33"/>
      <c r="HET32" s="33"/>
      <c r="HEU32" s="33"/>
      <c r="HEV32" s="33"/>
      <c r="HEW32" s="33"/>
      <c r="HEX32" s="33"/>
      <c r="HEY32" s="33"/>
      <c r="HEZ32" s="33"/>
      <c r="HFA32" s="33"/>
      <c r="HFB32" s="33"/>
      <c r="HFC32" s="33"/>
      <c r="HFD32" s="33"/>
      <c r="HFE32" s="33"/>
      <c r="HFF32" s="33"/>
      <c r="HFG32" s="33"/>
      <c r="HFH32" s="33"/>
      <c r="HFI32" s="33"/>
      <c r="HFJ32" s="33"/>
      <c r="HFK32" s="33"/>
      <c r="HFL32" s="33"/>
      <c r="HFM32" s="33"/>
      <c r="HFN32" s="33"/>
      <c r="HFO32" s="33"/>
      <c r="HFP32" s="33"/>
      <c r="HFQ32" s="33"/>
      <c r="HFR32" s="33"/>
      <c r="HFS32" s="33"/>
      <c r="HFT32" s="33"/>
      <c r="HFU32" s="33"/>
      <c r="HFV32" s="33"/>
      <c r="HFW32" s="33"/>
      <c r="HFX32" s="33"/>
      <c r="HFY32" s="33"/>
      <c r="HFZ32" s="33"/>
      <c r="HGA32" s="33"/>
      <c r="HGB32" s="33"/>
      <c r="HGC32" s="33"/>
      <c r="HGD32" s="33"/>
      <c r="HGE32" s="33"/>
      <c r="HGF32" s="33"/>
      <c r="HGG32" s="33"/>
      <c r="HGH32" s="33"/>
      <c r="HGI32" s="33"/>
      <c r="HGJ32" s="33"/>
      <c r="HGK32" s="33"/>
      <c r="HGL32" s="33"/>
      <c r="HGM32" s="33"/>
      <c r="HGN32" s="33"/>
      <c r="HGO32" s="33"/>
      <c r="HGP32" s="33"/>
      <c r="HGQ32" s="33"/>
      <c r="HGR32" s="33"/>
      <c r="HGS32" s="33"/>
      <c r="HGT32" s="33"/>
      <c r="HGU32" s="33"/>
      <c r="HGV32" s="33"/>
      <c r="HGW32" s="33"/>
      <c r="HGX32" s="33"/>
      <c r="HGY32" s="33"/>
      <c r="HGZ32" s="33"/>
      <c r="HHA32" s="33"/>
      <c r="HHB32" s="33"/>
      <c r="HHC32" s="33"/>
      <c r="HHD32" s="33"/>
      <c r="HHE32" s="33"/>
      <c r="HHF32" s="33"/>
      <c r="HHG32" s="33"/>
      <c r="HHH32" s="33"/>
      <c r="HHI32" s="33"/>
      <c r="HHJ32" s="33"/>
      <c r="HHK32" s="33"/>
      <c r="HHL32" s="33"/>
      <c r="HHM32" s="33"/>
      <c r="HHN32" s="33"/>
      <c r="HHO32" s="33"/>
      <c r="HHP32" s="33"/>
      <c r="HHQ32" s="33"/>
      <c r="HHR32" s="33"/>
      <c r="HHS32" s="33"/>
      <c r="HHT32" s="33"/>
      <c r="HHU32" s="33"/>
      <c r="HHV32" s="33"/>
      <c r="HHW32" s="33"/>
      <c r="HHX32" s="33"/>
      <c r="HHY32" s="33"/>
      <c r="HHZ32" s="33"/>
      <c r="HIA32" s="33"/>
      <c r="HIB32" s="33"/>
      <c r="HIC32" s="33"/>
      <c r="HID32" s="33"/>
      <c r="HIE32" s="33"/>
      <c r="HIF32" s="33"/>
      <c r="HIG32" s="33"/>
      <c r="HIH32" s="33"/>
      <c r="HII32" s="33"/>
      <c r="HIJ32" s="33"/>
      <c r="HIK32" s="33"/>
      <c r="HIL32" s="33"/>
      <c r="HIM32" s="33"/>
      <c r="HIN32" s="33"/>
      <c r="HIO32" s="33"/>
      <c r="HIP32" s="33"/>
      <c r="HIQ32" s="33"/>
      <c r="HIR32" s="33"/>
      <c r="HIS32" s="33"/>
      <c r="HIT32" s="33"/>
      <c r="HIU32" s="33"/>
      <c r="HIV32" s="33"/>
      <c r="HIW32" s="33"/>
      <c r="HIX32" s="33"/>
      <c r="HIY32" s="33"/>
      <c r="HIZ32" s="33"/>
      <c r="HJA32" s="33"/>
      <c r="HJB32" s="33"/>
      <c r="HJC32" s="33"/>
      <c r="HJD32" s="33"/>
      <c r="HJE32" s="33"/>
      <c r="HJF32" s="33"/>
      <c r="HJG32" s="33"/>
      <c r="HJH32" s="33"/>
      <c r="HJI32" s="33"/>
      <c r="HJJ32" s="33"/>
      <c r="HJK32" s="33"/>
      <c r="HJL32" s="33"/>
      <c r="HJM32" s="33"/>
      <c r="HJN32" s="33"/>
      <c r="HJO32" s="33"/>
      <c r="HJP32" s="33"/>
      <c r="HJQ32" s="33"/>
      <c r="HJR32" s="33"/>
      <c r="HJS32" s="33"/>
      <c r="HJT32" s="33"/>
      <c r="HJU32" s="33"/>
      <c r="HJV32" s="33"/>
      <c r="HJW32" s="33"/>
      <c r="HJX32" s="33"/>
      <c r="HJY32" s="33"/>
      <c r="HJZ32" s="33"/>
      <c r="HKA32" s="33"/>
      <c r="HKB32" s="33"/>
      <c r="HKC32" s="33"/>
      <c r="HKD32" s="33"/>
      <c r="HKE32" s="33"/>
      <c r="HKF32" s="33"/>
      <c r="HKG32" s="33"/>
      <c r="HKH32" s="33"/>
      <c r="HKI32" s="33"/>
      <c r="HKJ32" s="33"/>
      <c r="HKK32" s="33"/>
      <c r="HKL32" s="33"/>
      <c r="HKM32" s="33"/>
      <c r="HKN32" s="33"/>
      <c r="HKO32" s="33"/>
      <c r="HKP32" s="33"/>
      <c r="HKQ32" s="33"/>
      <c r="HKR32" s="33"/>
      <c r="HKS32" s="33"/>
      <c r="HKT32" s="33"/>
      <c r="HKU32" s="33"/>
      <c r="HKV32" s="33"/>
      <c r="HKW32" s="33"/>
      <c r="HKX32" s="33"/>
      <c r="HKY32" s="33"/>
      <c r="HKZ32" s="33"/>
      <c r="HLA32" s="33"/>
      <c r="HLB32" s="33"/>
      <c r="HLC32" s="33"/>
      <c r="HLD32" s="33"/>
      <c r="HLE32" s="33"/>
      <c r="HLF32" s="33"/>
      <c r="HLG32" s="33"/>
      <c r="HLH32" s="33"/>
      <c r="HLI32" s="33"/>
      <c r="HLJ32" s="33"/>
      <c r="HLK32" s="33"/>
      <c r="HLL32" s="33"/>
      <c r="HLM32" s="33"/>
      <c r="HLN32" s="33"/>
      <c r="HLO32" s="33"/>
      <c r="HLP32" s="33"/>
      <c r="HLQ32" s="33"/>
      <c r="HLR32" s="33"/>
      <c r="HLS32" s="33"/>
      <c r="HLT32" s="33"/>
      <c r="HLU32" s="33"/>
      <c r="HLV32" s="33"/>
      <c r="HLW32" s="33"/>
      <c r="HLX32" s="33"/>
      <c r="HLY32" s="33"/>
      <c r="HLZ32" s="33"/>
      <c r="HMA32" s="33"/>
      <c r="HMB32" s="33"/>
      <c r="HMC32" s="33"/>
      <c r="HMD32" s="33"/>
      <c r="HME32" s="33"/>
      <c r="HMF32" s="33"/>
      <c r="HMG32" s="33"/>
      <c r="HMH32" s="33"/>
      <c r="HMI32" s="33"/>
      <c r="HMJ32" s="33"/>
      <c r="HMK32" s="33"/>
      <c r="HML32" s="33"/>
      <c r="HMM32" s="33"/>
      <c r="HMN32" s="33"/>
      <c r="HMO32" s="33"/>
      <c r="HMP32" s="33"/>
      <c r="HMQ32" s="33"/>
      <c r="HMR32" s="33"/>
      <c r="HMS32" s="33"/>
      <c r="HMT32" s="33"/>
      <c r="HMU32" s="33"/>
      <c r="HMV32" s="33"/>
      <c r="HMW32" s="33"/>
      <c r="HMX32" s="33"/>
      <c r="HMY32" s="33"/>
      <c r="HMZ32" s="33"/>
      <c r="HNA32" s="33"/>
      <c r="HNB32" s="33"/>
      <c r="HNC32" s="33"/>
      <c r="HND32" s="33"/>
      <c r="HNE32" s="33"/>
      <c r="HNF32" s="33"/>
      <c r="HNG32" s="33"/>
      <c r="HNH32" s="33"/>
      <c r="HNI32" s="33"/>
      <c r="HNJ32" s="33"/>
      <c r="HNK32" s="33"/>
      <c r="HNL32" s="33"/>
      <c r="HNM32" s="33"/>
      <c r="HNN32" s="33"/>
      <c r="HNO32" s="33"/>
      <c r="HNP32" s="33"/>
      <c r="HNQ32" s="33"/>
      <c r="HNR32" s="33"/>
      <c r="HNS32" s="33"/>
      <c r="HNT32" s="33"/>
      <c r="HNU32" s="33"/>
      <c r="HNV32" s="33"/>
      <c r="HNW32" s="33"/>
      <c r="HNX32" s="33"/>
      <c r="HNY32" s="33"/>
      <c r="HNZ32" s="33"/>
      <c r="HOA32" s="33"/>
      <c r="HOB32" s="33"/>
      <c r="HOC32" s="33"/>
      <c r="HOD32" s="33"/>
      <c r="HOE32" s="33"/>
      <c r="HOF32" s="33"/>
      <c r="HOG32" s="33"/>
      <c r="HOH32" s="33"/>
      <c r="HOI32" s="33"/>
      <c r="HOJ32" s="33"/>
      <c r="HOK32" s="33"/>
      <c r="HOL32" s="33"/>
      <c r="HOM32" s="33"/>
      <c r="HON32" s="33"/>
      <c r="HOO32" s="33"/>
      <c r="HOP32" s="33"/>
      <c r="HOQ32" s="33"/>
      <c r="HOR32" s="33"/>
      <c r="HOS32" s="33"/>
      <c r="HOT32" s="33"/>
      <c r="HOU32" s="33"/>
      <c r="HOV32" s="33"/>
      <c r="HOW32" s="33"/>
      <c r="HOX32" s="33"/>
      <c r="HOY32" s="33"/>
      <c r="HOZ32" s="33"/>
      <c r="HPA32" s="33"/>
      <c r="HPB32" s="33"/>
      <c r="HPC32" s="33"/>
      <c r="HPD32" s="33"/>
      <c r="HPE32" s="33"/>
      <c r="HPF32" s="33"/>
      <c r="HPG32" s="33"/>
      <c r="HPH32" s="33"/>
      <c r="HPI32" s="33"/>
      <c r="HPJ32" s="33"/>
      <c r="HPK32" s="33"/>
      <c r="HPL32" s="33"/>
      <c r="HPM32" s="33"/>
      <c r="HPN32" s="33"/>
      <c r="HPO32" s="33"/>
      <c r="HPP32" s="33"/>
      <c r="HPQ32" s="33"/>
      <c r="HPR32" s="33"/>
      <c r="HPS32" s="33"/>
      <c r="HPT32" s="33"/>
      <c r="HPU32" s="33"/>
      <c r="HPV32" s="33"/>
      <c r="HPW32" s="33"/>
      <c r="HPX32" s="33"/>
      <c r="HPY32" s="33"/>
      <c r="HPZ32" s="33"/>
      <c r="HQA32" s="33"/>
      <c r="HQB32" s="33"/>
      <c r="HQC32" s="33"/>
      <c r="HQD32" s="33"/>
      <c r="HQE32" s="33"/>
      <c r="HQF32" s="33"/>
      <c r="HQG32" s="33"/>
      <c r="HQH32" s="33"/>
      <c r="HQI32" s="33"/>
      <c r="HQJ32" s="33"/>
      <c r="HQK32" s="33"/>
      <c r="HQL32" s="33"/>
      <c r="HQM32" s="33"/>
      <c r="HQN32" s="33"/>
      <c r="HQO32" s="33"/>
      <c r="HQP32" s="33"/>
      <c r="HQQ32" s="33"/>
      <c r="HQR32" s="33"/>
      <c r="HQS32" s="33"/>
      <c r="HQT32" s="33"/>
      <c r="HQU32" s="33"/>
      <c r="HQV32" s="33"/>
      <c r="HQW32" s="33"/>
      <c r="HQX32" s="33"/>
      <c r="HQY32" s="33"/>
      <c r="HQZ32" s="33"/>
      <c r="HRA32" s="33"/>
      <c r="HRB32" s="33"/>
      <c r="HRC32" s="33"/>
      <c r="HRD32" s="33"/>
      <c r="HRE32" s="33"/>
      <c r="HRF32" s="33"/>
      <c r="HRG32" s="33"/>
      <c r="HRH32" s="33"/>
      <c r="HRI32" s="33"/>
      <c r="HRJ32" s="33"/>
      <c r="HRK32" s="33"/>
      <c r="HRL32" s="33"/>
      <c r="HRM32" s="33"/>
      <c r="HRN32" s="33"/>
      <c r="HRO32" s="33"/>
      <c r="HRP32" s="33"/>
      <c r="HRQ32" s="33"/>
      <c r="HRR32" s="33"/>
      <c r="HRS32" s="33"/>
      <c r="HRT32" s="33"/>
      <c r="HRU32" s="33"/>
      <c r="HRV32" s="33"/>
      <c r="HRW32" s="33"/>
      <c r="HRX32" s="33"/>
      <c r="HRY32" s="33"/>
      <c r="HRZ32" s="33"/>
      <c r="HSA32" s="33"/>
      <c r="HSB32" s="33"/>
      <c r="HSC32" s="33"/>
      <c r="HSD32" s="33"/>
      <c r="HSE32" s="33"/>
      <c r="HSF32" s="33"/>
      <c r="HSG32" s="33"/>
      <c r="HSH32" s="33"/>
      <c r="HSI32" s="33"/>
      <c r="HSJ32" s="33"/>
      <c r="HSK32" s="33"/>
      <c r="HSL32" s="33"/>
      <c r="HSM32" s="33"/>
      <c r="HSN32" s="33"/>
      <c r="HSO32" s="33"/>
      <c r="HSP32" s="33"/>
      <c r="HSQ32" s="33"/>
      <c r="HSR32" s="33"/>
      <c r="HSS32" s="33"/>
      <c r="HST32" s="33"/>
      <c r="HSU32" s="33"/>
      <c r="HSV32" s="33"/>
      <c r="HSW32" s="33"/>
      <c r="HSX32" s="33"/>
      <c r="HSY32" s="33"/>
      <c r="HSZ32" s="33"/>
      <c r="HTA32" s="33"/>
      <c r="HTB32" s="33"/>
      <c r="HTC32" s="33"/>
      <c r="HTD32" s="33"/>
      <c r="HTE32" s="33"/>
      <c r="HTF32" s="33"/>
      <c r="HTG32" s="33"/>
      <c r="HTH32" s="33"/>
      <c r="HTI32" s="33"/>
      <c r="HTJ32" s="33"/>
      <c r="HTK32" s="33"/>
      <c r="HTL32" s="33"/>
      <c r="HTM32" s="33"/>
      <c r="HTN32" s="33"/>
      <c r="HTO32" s="33"/>
      <c r="HTP32" s="33"/>
      <c r="HTQ32" s="33"/>
      <c r="HTR32" s="33"/>
      <c r="HTS32" s="33"/>
      <c r="HTT32" s="33"/>
      <c r="HTU32" s="33"/>
      <c r="HTV32" s="33"/>
      <c r="HTW32" s="33"/>
      <c r="HTX32" s="33"/>
      <c r="HTY32" s="33"/>
      <c r="HTZ32" s="33"/>
      <c r="HUA32" s="33"/>
      <c r="HUB32" s="33"/>
      <c r="HUC32" s="33"/>
      <c r="HUD32" s="33"/>
      <c r="HUE32" s="33"/>
      <c r="HUF32" s="33"/>
      <c r="HUG32" s="33"/>
      <c r="HUH32" s="33"/>
      <c r="HUI32" s="33"/>
      <c r="HUJ32" s="33"/>
      <c r="HUK32" s="33"/>
      <c r="HUL32" s="33"/>
      <c r="HUM32" s="33"/>
      <c r="HUN32" s="33"/>
      <c r="HUO32" s="33"/>
      <c r="HUP32" s="33"/>
      <c r="HUQ32" s="33"/>
      <c r="HUR32" s="33"/>
      <c r="HUS32" s="33"/>
      <c r="HUT32" s="33"/>
      <c r="HUU32" s="33"/>
      <c r="HUV32" s="33"/>
      <c r="HUW32" s="33"/>
      <c r="HUX32" s="33"/>
      <c r="HUY32" s="33"/>
      <c r="HUZ32" s="33"/>
      <c r="HVA32" s="33"/>
      <c r="HVB32" s="33"/>
      <c r="HVC32" s="33"/>
      <c r="HVD32" s="33"/>
      <c r="HVE32" s="33"/>
      <c r="HVF32" s="33"/>
      <c r="HVG32" s="33"/>
      <c r="HVH32" s="33"/>
      <c r="HVI32" s="33"/>
      <c r="HVJ32" s="33"/>
      <c r="HVK32" s="33"/>
      <c r="HVL32" s="33"/>
      <c r="HVM32" s="33"/>
      <c r="HVN32" s="33"/>
      <c r="HVO32" s="33"/>
      <c r="HVP32" s="33"/>
      <c r="HVQ32" s="33"/>
      <c r="HVR32" s="33"/>
      <c r="HVS32" s="33"/>
      <c r="HVT32" s="33"/>
      <c r="HVU32" s="33"/>
      <c r="HVV32" s="33"/>
      <c r="HVW32" s="33"/>
      <c r="HVX32" s="33"/>
      <c r="HVY32" s="33"/>
      <c r="HVZ32" s="33"/>
      <c r="HWA32" s="33"/>
      <c r="HWB32" s="33"/>
      <c r="HWC32" s="33"/>
      <c r="HWD32" s="33"/>
      <c r="HWE32" s="33"/>
      <c r="HWF32" s="33"/>
      <c r="HWG32" s="33"/>
      <c r="HWH32" s="33"/>
      <c r="HWI32" s="33"/>
      <c r="HWJ32" s="33"/>
      <c r="HWK32" s="33"/>
      <c r="HWL32" s="33"/>
      <c r="HWM32" s="33"/>
      <c r="HWN32" s="33"/>
      <c r="HWO32" s="33"/>
      <c r="HWP32" s="33"/>
      <c r="HWQ32" s="33"/>
      <c r="HWR32" s="33"/>
      <c r="HWS32" s="33"/>
      <c r="HWT32" s="33"/>
      <c r="HWU32" s="33"/>
      <c r="HWV32" s="33"/>
      <c r="HWW32" s="33"/>
      <c r="HWX32" s="33"/>
      <c r="HWY32" s="33"/>
      <c r="HWZ32" s="33"/>
      <c r="HXA32" s="33"/>
      <c r="HXB32" s="33"/>
      <c r="HXC32" s="33"/>
      <c r="HXD32" s="33"/>
      <c r="HXE32" s="33"/>
      <c r="HXF32" s="33"/>
      <c r="HXG32" s="33"/>
      <c r="HXH32" s="33"/>
      <c r="HXI32" s="33"/>
      <c r="HXJ32" s="33"/>
      <c r="HXK32" s="33"/>
      <c r="HXL32" s="33"/>
      <c r="HXM32" s="33"/>
      <c r="HXN32" s="33"/>
      <c r="HXO32" s="33"/>
      <c r="HXP32" s="33"/>
      <c r="HXQ32" s="33"/>
      <c r="HXR32" s="33"/>
      <c r="HXS32" s="33"/>
      <c r="HXT32" s="33"/>
      <c r="HXU32" s="33"/>
      <c r="HXV32" s="33"/>
      <c r="HXW32" s="33"/>
      <c r="HXX32" s="33"/>
      <c r="HXY32" s="33"/>
      <c r="HXZ32" s="33"/>
      <c r="HYA32" s="33"/>
      <c r="HYB32" s="33"/>
      <c r="HYC32" s="33"/>
      <c r="HYD32" s="33"/>
      <c r="HYE32" s="33"/>
      <c r="HYF32" s="33"/>
      <c r="HYG32" s="33"/>
      <c r="HYH32" s="33"/>
      <c r="HYI32" s="33"/>
      <c r="HYJ32" s="33"/>
      <c r="HYK32" s="33"/>
      <c r="HYL32" s="33"/>
      <c r="HYM32" s="33"/>
      <c r="HYN32" s="33"/>
      <c r="HYO32" s="33"/>
      <c r="HYP32" s="33"/>
      <c r="HYQ32" s="33"/>
      <c r="HYR32" s="33"/>
      <c r="HYS32" s="33"/>
      <c r="HYT32" s="33"/>
      <c r="HYU32" s="33"/>
      <c r="HYV32" s="33"/>
      <c r="HYW32" s="33"/>
      <c r="HYX32" s="33"/>
      <c r="HYY32" s="33"/>
      <c r="HYZ32" s="33"/>
      <c r="HZA32" s="33"/>
      <c r="HZB32" s="33"/>
      <c r="HZC32" s="33"/>
      <c r="HZD32" s="33"/>
      <c r="HZE32" s="33"/>
      <c r="HZF32" s="33"/>
      <c r="HZG32" s="33"/>
      <c r="HZH32" s="33"/>
      <c r="HZI32" s="33"/>
      <c r="HZJ32" s="33"/>
      <c r="HZK32" s="33"/>
      <c r="HZL32" s="33"/>
      <c r="HZM32" s="33"/>
      <c r="HZN32" s="33"/>
      <c r="HZO32" s="33"/>
      <c r="HZP32" s="33"/>
      <c r="HZQ32" s="33"/>
      <c r="HZR32" s="33"/>
      <c r="HZS32" s="33"/>
      <c r="HZT32" s="33"/>
      <c r="HZU32" s="33"/>
      <c r="HZV32" s="33"/>
      <c r="HZW32" s="33"/>
      <c r="HZX32" s="33"/>
      <c r="HZY32" s="33"/>
      <c r="HZZ32" s="33"/>
      <c r="IAA32" s="33"/>
      <c r="IAB32" s="33"/>
      <c r="IAC32" s="33"/>
      <c r="IAD32" s="33"/>
      <c r="IAE32" s="33"/>
      <c r="IAF32" s="33"/>
      <c r="IAG32" s="33"/>
      <c r="IAH32" s="33"/>
      <c r="IAI32" s="33"/>
      <c r="IAJ32" s="33"/>
      <c r="IAK32" s="33"/>
      <c r="IAL32" s="33"/>
      <c r="IAM32" s="33"/>
      <c r="IAN32" s="33"/>
      <c r="IAO32" s="33"/>
      <c r="IAP32" s="33"/>
      <c r="IAQ32" s="33"/>
      <c r="IAR32" s="33"/>
      <c r="IAS32" s="33"/>
      <c r="IAT32" s="33"/>
      <c r="IAU32" s="33"/>
      <c r="IAV32" s="33"/>
      <c r="IAW32" s="33"/>
      <c r="IAX32" s="33"/>
      <c r="IAY32" s="33"/>
      <c r="IAZ32" s="33"/>
      <c r="IBA32" s="33"/>
      <c r="IBB32" s="33"/>
      <c r="IBC32" s="33"/>
      <c r="IBD32" s="33"/>
      <c r="IBE32" s="33"/>
      <c r="IBF32" s="33"/>
      <c r="IBG32" s="33"/>
      <c r="IBH32" s="33"/>
      <c r="IBI32" s="33"/>
      <c r="IBJ32" s="33"/>
      <c r="IBK32" s="33"/>
      <c r="IBL32" s="33"/>
      <c r="IBM32" s="33"/>
      <c r="IBN32" s="33"/>
      <c r="IBO32" s="33"/>
      <c r="IBP32" s="33"/>
      <c r="IBQ32" s="33"/>
      <c r="IBR32" s="33"/>
      <c r="IBS32" s="33"/>
      <c r="IBT32" s="33"/>
      <c r="IBU32" s="33"/>
      <c r="IBV32" s="33"/>
      <c r="IBW32" s="33"/>
      <c r="IBX32" s="33"/>
      <c r="IBY32" s="33"/>
      <c r="IBZ32" s="33"/>
      <c r="ICA32" s="33"/>
      <c r="ICB32" s="33"/>
      <c r="ICC32" s="33"/>
      <c r="ICD32" s="33"/>
      <c r="ICE32" s="33"/>
      <c r="ICF32" s="33"/>
      <c r="ICG32" s="33"/>
      <c r="ICH32" s="33"/>
      <c r="ICI32" s="33"/>
      <c r="ICJ32" s="33"/>
      <c r="ICK32" s="33"/>
      <c r="ICL32" s="33"/>
      <c r="ICM32" s="33"/>
      <c r="ICN32" s="33"/>
      <c r="ICO32" s="33"/>
      <c r="ICP32" s="33"/>
      <c r="ICQ32" s="33"/>
      <c r="ICR32" s="33"/>
      <c r="ICS32" s="33"/>
      <c r="ICT32" s="33"/>
      <c r="ICU32" s="33"/>
      <c r="ICV32" s="33"/>
      <c r="ICW32" s="33"/>
      <c r="ICX32" s="33"/>
      <c r="ICY32" s="33"/>
      <c r="ICZ32" s="33"/>
      <c r="IDA32" s="33"/>
      <c r="IDB32" s="33"/>
      <c r="IDC32" s="33"/>
      <c r="IDD32" s="33"/>
      <c r="IDE32" s="33"/>
      <c r="IDF32" s="33"/>
      <c r="IDG32" s="33"/>
      <c r="IDH32" s="33"/>
      <c r="IDI32" s="33"/>
      <c r="IDJ32" s="33"/>
      <c r="IDK32" s="33"/>
      <c r="IDL32" s="33"/>
      <c r="IDM32" s="33"/>
      <c r="IDN32" s="33"/>
      <c r="IDO32" s="33"/>
      <c r="IDP32" s="33"/>
      <c r="IDQ32" s="33"/>
      <c r="IDR32" s="33"/>
      <c r="IDS32" s="33"/>
      <c r="IDT32" s="33"/>
      <c r="IDU32" s="33"/>
      <c r="IDV32" s="33"/>
      <c r="IDW32" s="33"/>
      <c r="IDX32" s="33"/>
      <c r="IDY32" s="33"/>
      <c r="IDZ32" s="33"/>
      <c r="IEA32" s="33"/>
      <c r="IEB32" s="33"/>
      <c r="IEC32" s="33"/>
      <c r="IED32" s="33"/>
      <c r="IEE32" s="33"/>
      <c r="IEF32" s="33"/>
      <c r="IEG32" s="33"/>
      <c r="IEH32" s="33"/>
      <c r="IEI32" s="33"/>
      <c r="IEJ32" s="33"/>
      <c r="IEK32" s="33"/>
      <c r="IEL32" s="33"/>
      <c r="IEM32" s="33"/>
      <c r="IEN32" s="33"/>
      <c r="IEO32" s="33"/>
      <c r="IEP32" s="33"/>
      <c r="IEQ32" s="33"/>
      <c r="IER32" s="33"/>
      <c r="IES32" s="33"/>
      <c r="IET32" s="33"/>
      <c r="IEU32" s="33"/>
      <c r="IEV32" s="33"/>
      <c r="IEW32" s="33"/>
      <c r="IEX32" s="33"/>
      <c r="IEY32" s="33"/>
      <c r="IEZ32" s="33"/>
      <c r="IFA32" s="33"/>
      <c r="IFB32" s="33"/>
      <c r="IFC32" s="33"/>
      <c r="IFD32" s="33"/>
      <c r="IFE32" s="33"/>
      <c r="IFF32" s="33"/>
      <c r="IFG32" s="33"/>
      <c r="IFH32" s="33"/>
      <c r="IFI32" s="33"/>
      <c r="IFJ32" s="33"/>
      <c r="IFK32" s="33"/>
      <c r="IFL32" s="33"/>
      <c r="IFM32" s="33"/>
      <c r="IFN32" s="33"/>
      <c r="IFO32" s="33"/>
      <c r="IFP32" s="33"/>
      <c r="IFQ32" s="33"/>
      <c r="IFR32" s="33"/>
      <c r="IFS32" s="33"/>
      <c r="IFT32" s="33"/>
      <c r="IFU32" s="33"/>
      <c r="IFV32" s="33"/>
      <c r="IFW32" s="33"/>
      <c r="IFX32" s="33"/>
      <c r="IFY32" s="33"/>
      <c r="IFZ32" s="33"/>
      <c r="IGA32" s="33"/>
      <c r="IGB32" s="33"/>
      <c r="IGC32" s="33"/>
      <c r="IGD32" s="33"/>
      <c r="IGE32" s="33"/>
      <c r="IGF32" s="33"/>
      <c r="IGG32" s="33"/>
      <c r="IGH32" s="33"/>
      <c r="IGI32" s="33"/>
      <c r="IGJ32" s="33"/>
      <c r="IGK32" s="33"/>
      <c r="IGL32" s="33"/>
      <c r="IGM32" s="33"/>
      <c r="IGN32" s="33"/>
      <c r="IGO32" s="33"/>
      <c r="IGP32" s="33"/>
      <c r="IGQ32" s="33"/>
      <c r="IGR32" s="33"/>
      <c r="IGS32" s="33"/>
      <c r="IGT32" s="33"/>
      <c r="IGU32" s="33"/>
      <c r="IGV32" s="33"/>
      <c r="IGW32" s="33"/>
      <c r="IGX32" s="33"/>
      <c r="IGY32" s="33"/>
      <c r="IGZ32" s="33"/>
      <c r="IHA32" s="33"/>
      <c r="IHB32" s="33"/>
      <c r="IHC32" s="33"/>
      <c r="IHD32" s="33"/>
      <c r="IHE32" s="33"/>
      <c r="IHF32" s="33"/>
      <c r="IHG32" s="33"/>
      <c r="IHH32" s="33"/>
      <c r="IHI32" s="33"/>
      <c r="IHJ32" s="33"/>
      <c r="IHK32" s="33"/>
      <c r="IHL32" s="33"/>
      <c r="IHM32" s="33"/>
      <c r="IHN32" s="33"/>
      <c r="IHO32" s="33"/>
      <c r="IHP32" s="33"/>
      <c r="IHQ32" s="33"/>
      <c r="IHR32" s="33"/>
      <c r="IHS32" s="33"/>
      <c r="IHT32" s="33"/>
      <c r="IHU32" s="33"/>
      <c r="IHV32" s="33"/>
      <c r="IHW32" s="33"/>
      <c r="IHX32" s="33"/>
      <c r="IHY32" s="33"/>
      <c r="IHZ32" s="33"/>
      <c r="IIA32" s="33"/>
      <c r="IIB32" s="33"/>
      <c r="IIC32" s="33"/>
      <c r="IID32" s="33"/>
      <c r="IIE32" s="33"/>
      <c r="IIF32" s="33"/>
      <c r="IIG32" s="33"/>
      <c r="IIH32" s="33"/>
      <c r="III32" s="33"/>
      <c r="IIJ32" s="33"/>
      <c r="IIK32" s="33"/>
      <c r="IIL32" s="33"/>
      <c r="IIM32" s="33"/>
      <c r="IIN32" s="33"/>
      <c r="IIO32" s="33"/>
      <c r="IIP32" s="33"/>
      <c r="IIQ32" s="33"/>
      <c r="IIR32" s="33"/>
      <c r="IIS32" s="33"/>
      <c r="IIT32" s="33"/>
      <c r="IIU32" s="33"/>
      <c r="IIV32" s="33"/>
      <c r="IIW32" s="33"/>
      <c r="IIX32" s="33"/>
      <c r="IIY32" s="33"/>
      <c r="IIZ32" s="33"/>
      <c r="IJA32" s="33"/>
      <c r="IJB32" s="33"/>
      <c r="IJC32" s="33"/>
      <c r="IJD32" s="33"/>
      <c r="IJE32" s="33"/>
      <c r="IJF32" s="33"/>
      <c r="IJG32" s="33"/>
      <c r="IJH32" s="33"/>
      <c r="IJI32" s="33"/>
      <c r="IJJ32" s="33"/>
      <c r="IJK32" s="33"/>
      <c r="IJL32" s="33"/>
      <c r="IJM32" s="33"/>
      <c r="IJN32" s="33"/>
      <c r="IJO32" s="33"/>
      <c r="IJP32" s="33"/>
      <c r="IJQ32" s="33"/>
      <c r="IJR32" s="33"/>
      <c r="IJS32" s="33"/>
      <c r="IJT32" s="33"/>
      <c r="IJU32" s="33"/>
      <c r="IJV32" s="33"/>
      <c r="IJW32" s="33"/>
      <c r="IJX32" s="33"/>
      <c r="IJY32" s="33"/>
      <c r="IJZ32" s="33"/>
      <c r="IKA32" s="33"/>
      <c r="IKB32" s="33"/>
      <c r="IKC32" s="33"/>
      <c r="IKD32" s="33"/>
      <c r="IKE32" s="33"/>
      <c r="IKF32" s="33"/>
      <c r="IKG32" s="33"/>
      <c r="IKH32" s="33"/>
      <c r="IKI32" s="33"/>
      <c r="IKJ32" s="33"/>
      <c r="IKK32" s="33"/>
      <c r="IKL32" s="33"/>
      <c r="IKM32" s="33"/>
      <c r="IKN32" s="33"/>
      <c r="IKO32" s="33"/>
      <c r="IKP32" s="33"/>
      <c r="IKQ32" s="33"/>
      <c r="IKR32" s="33"/>
      <c r="IKS32" s="33"/>
      <c r="IKT32" s="33"/>
      <c r="IKU32" s="33"/>
      <c r="IKV32" s="33"/>
      <c r="IKW32" s="33"/>
      <c r="IKX32" s="33"/>
      <c r="IKY32" s="33"/>
      <c r="IKZ32" s="33"/>
      <c r="ILA32" s="33"/>
      <c r="ILB32" s="33"/>
      <c r="ILC32" s="33"/>
      <c r="ILD32" s="33"/>
      <c r="ILE32" s="33"/>
      <c r="ILF32" s="33"/>
      <c r="ILG32" s="33"/>
      <c r="ILH32" s="33"/>
      <c r="ILI32" s="33"/>
      <c r="ILJ32" s="33"/>
      <c r="ILK32" s="33"/>
      <c r="ILL32" s="33"/>
      <c r="ILM32" s="33"/>
      <c r="ILN32" s="33"/>
      <c r="ILO32" s="33"/>
      <c r="ILP32" s="33"/>
      <c r="ILQ32" s="33"/>
      <c r="ILR32" s="33"/>
      <c r="ILS32" s="33"/>
      <c r="ILT32" s="33"/>
      <c r="ILU32" s="33"/>
      <c r="ILV32" s="33"/>
      <c r="ILW32" s="33"/>
      <c r="ILX32" s="33"/>
      <c r="ILY32" s="33"/>
      <c r="ILZ32" s="33"/>
      <c r="IMA32" s="33"/>
      <c r="IMB32" s="33"/>
      <c r="IMC32" s="33"/>
      <c r="IMD32" s="33"/>
      <c r="IME32" s="33"/>
      <c r="IMF32" s="33"/>
      <c r="IMG32" s="33"/>
      <c r="IMH32" s="33"/>
      <c r="IMI32" s="33"/>
      <c r="IMJ32" s="33"/>
      <c r="IMK32" s="33"/>
      <c r="IML32" s="33"/>
      <c r="IMM32" s="33"/>
      <c r="IMN32" s="33"/>
      <c r="IMO32" s="33"/>
      <c r="IMP32" s="33"/>
      <c r="IMQ32" s="33"/>
      <c r="IMR32" s="33"/>
      <c r="IMS32" s="33"/>
      <c r="IMT32" s="33"/>
      <c r="IMU32" s="33"/>
      <c r="IMV32" s="33"/>
      <c r="IMW32" s="33"/>
      <c r="IMX32" s="33"/>
      <c r="IMY32" s="33"/>
      <c r="IMZ32" s="33"/>
      <c r="INA32" s="33"/>
      <c r="INB32" s="33"/>
      <c r="INC32" s="33"/>
      <c r="IND32" s="33"/>
      <c r="INE32" s="33"/>
      <c r="INF32" s="33"/>
      <c r="ING32" s="33"/>
      <c r="INH32" s="33"/>
      <c r="INI32" s="33"/>
      <c r="INJ32" s="33"/>
      <c r="INK32" s="33"/>
      <c r="INL32" s="33"/>
      <c r="INM32" s="33"/>
      <c r="INN32" s="33"/>
      <c r="INO32" s="33"/>
      <c r="INP32" s="33"/>
      <c r="INQ32" s="33"/>
      <c r="INR32" s="33"/>
      <c r="INS32" s="33"/>
      <c r="INT32" s="33"/>
      <c r="INU32" s="33"/>
      <c r="INV32" s="33"/>
      <c r="INW32" s="33"/>
      <c r="INX32" s="33"/>
      <c r="INY32" s="33"/>
      <c r="INZ32" s="33"/>
      <c r="IOA32" s="33"/>
      <c r="IOB32" s="33"/>
      <c r="IOC32" s="33"/>
      <c r="IOD32" s="33"/>
      <c r="IOE32" s="33"/>
      <c r="IOF32" s="33"/>
      <c r="IOG32" s="33"/>
      <c r="IOH32" s="33"/>
      <c r="IOI32" s="33"/>
      <c r="IOJ32" s="33"/>
      <c r="IOK32" s="33"/>
      <c r="IOL32" s="33"/>
      <c r="IOM32" s="33"/>
      <c r="ION32" s="33"/>
      <c r="IOO32" s="33"/>
      <c r="IOP32" s="33"/>
      <c r="IOQ32" s="33"/>
      <c r="IOR32" s="33"/>
      <c r="IOS32" s="33"/>
      <c r="IOT32" s="33"/>
      <c r="IOU32" s="33"/>
      <c r="IOV32" s="33"/>
      <c r="IOW32" s="33"/>
      <c r="IOX32" s="33"/>
      <c r="IOY32" s="33"/>
      <c r="IOZ32" s="33"/>
      <c r="IPA32" s="33"/>
      <c r="IPB32" s="33"/>
      <c r="IPC32" s="33"/>
      <c r="IPD32" s="33"/>
      <c r="IPE32" s="33"/>
      <c r="IPF32" s="33"/>
      <c r="IPG32" s="33"/>
      <c r="IPH32" s="33"/>
      <c r="IPI32" s="33"/>
      <c r="IPJ32" s="33"/>
      <c r="IPK32" s="33"/>
      <c r="IPL32" s="33"/>
      <c r="IPM32" s="33"/>
      <c r="IPN32" s="33"/>
      <c r="IPO32" s="33"/>
      <c r="IPP32" s="33"/>
      <c r="IPQ32" s="33"/>
      <c r="IPR32" s="33"/>
      <c r="IPS32" s="33"/>
      <c r="IPT32" s="33"/>
      <c r="IPU32" s="33"/>
      <c r="IPV32" s="33"/>
      <c r="IPW32" s="33"/>
      <c r="IPX32" s="33"/>
      <c r="IPY32" s="33"/>
      <c r="IPZ32" s="33"/>
      <c r="IQA32" s="33"/>
      <c r="IQB32" s="33"/>
      <c r="IQC32" s="33"/>
      <c r="IQD32" s="33"/>
      <c r="IQE32" s="33"/>
      <c r="IQF32" s="33"/>
      <c r="IQG32" s="33"/>
      <c r="IQH32" s="33"/>
      <c r="IQI32" s="33"/>
      <c r="IQJ32" s="33"/>
      <c r="IQK32" s="33"/>
      <c r="IQL32" s="33"/>
      <c r="IQM32" s="33"/>
      <c r="IQN32" s="33"/>
      <c r="IQO32" s="33"/>
      <c r="IQP32" s="33"/>
      <c r="IQQ32" s="33"/>
      <c r="IQR32" s="33"/>
      <c r="IQS32" s="33"/>
      <c r="IQT32" s="33"/>
      <c r="IQU32" s="33"/>
      <c r="IQV32" s="33"/>
      <c r="IQW32" s="33"/>
      <c r="IQX32" s="33"/>
      <c r="IQY32" s="33"/>
      <c r="IQZ32" s="33"/>
      <c r="IRA32" s="33"/>
      <c r="IRB32" s="33"/>
      <c r="IRC32" s="33"/>
      <c r="IRD32" s="33"/>
      <c r="IRE32" s="33"/>
      <c r="IRF32" s="33"/>
      <c r="IRG32" s="33"/>
      <c r="IRH32" s="33"/>
      <c r="IRI32" s="33"/>
      <c r="IRJ32" s="33"/>
      <c r="IRK32" s="33"/>
      <c r="IRL32" s="33"/>
      <c r="IRM32" s="33"/>
      <c r="IRN32" s="33"/>
      <c r="IRO32" s="33"/>
      <c r="IRP32" s="33"/>
      <c r="IRQ32" s="33"/>
      <c r="IRR32" s="33"/>
      <c r="IRS32" s="33"/>
      <c r="IRT32" s="33"/>
      <c r="IRU32" s="33"/>
      <c r="IRV32" s="33"/>
      <c r="IRW32" s="33"/>
      <c r="IRX32" s="33"/>
      <c r="IRY32" s="33"/>
      <c r="IRZ32" s="33"/>
      <c r="ISA32" s="33"/>
      <c r="ISB32" s="33"/>
      <c r="ISC32" s="33"/>
      <c r="ISD32" s="33"/>
      <c r="ISE32" s="33"/>
      <c r="ISF32" s="33"/>
      <c r="ISG32" s="33"/>
      <c r="ISH32" s="33"/>
      <c r="ISI32" s="33"/>
      <c r="ISJ32" s="33"/>
      <c r="ISK32" s="33"/>
      <c r="ISL32" s="33"/>
      <c r="ISM32" s="33"/>
      <c r="ISN32" s="33"/>
      <c r="ISO32" s="33"/>
      <c r="ISP32" s="33"/>
      <c r="ISQ32" s="33"/>
      <c r="ISR32" s="33"/>
      <c r="ISS32" s="33"/>
      <c r="IST32" s="33"/>
      <c r="ISU32" s="33"/>
      <c r="ISV32" s="33"/>
      <c r="ISW32" s="33"/>
      <c r="ISX32" s="33"/>
      <c r="ISY32" s="33"/>
      <c r="ISZ32" s="33"/>
      <c r="ITA32" s="33"/>
      <c r="ITB32" s="33"/>
      <c r="ITC32" s="33"/>
      <c r="ITD32" s="33"/>
      <c r="ITE32" s="33"/>
      <c r="ITF32" s="33"/>
      <c r="ITG32" s="33"/>
      <c r="ITH32" s="33"/>
      <c r="ITI32" s="33"/>
      <c r="ITJ32" s="33"/>
      <c r="ITK32" s="33"/>
      <c r="ITL32" s="33"/>
      <c r="ITM32" s="33"/>
      <c r="ITN32" s="33"/>
      <c r="ITO32" s="33"/>
      <c r="ITP32" s="33"/>
      <c r="ITQ32" s="33"/>
      <c r="ITR32" s="33"/>
      <c r="ITS32" s="33"/>
      <c r="ITT32" s="33"/>
      <c r="ITU32" s="33"/>
      <c r="ITV32" s="33"/>
      <c r="ITW32" s="33"/>
      <c r="ITX32" s="33"/>
      <c r="ITY32" s="33"/>
      <c r="ITZ32" s="33"/>
      <c r="IUA32" s="33"/>
      <c r="IUB32" s="33"/>
      <c r="IUC32" s="33"/>
      <c r="IUD32" s="33"/>
      <c r="IUE32" s="33"/>
      <c r="IUF32" s="33"/>
      <c r="IUG32" s="33"/>
      <c r="IUH32" s="33"/>
      <c r="IUI32" s="33"/>
      <c r="IUJ32" s="33"/>
      <c r="IUK32" s="33"/>
      <c r="IUL32" s="33"/>
      <c r="IUM32" s="33"/>
      <c r="IUN32" s="33"/>
      <c r="IUO32" s="33"/>
      <c r="IUP32" s="33"/>
      <c r="IUQ32" s="33"/>
      <c r="IUR32" s="33"/>
      <c r="IUS32" s="33"/>
      <c r="IUT32" s="33"/>
      <c r="IUU32" s="33"/>
      <c r="IUV32" s="33"/>
      <c r="IUW32" s="33"/>
      <c r="IUX32" s="33"/>
      <c r="IUY32" s="33"/>
      <c r="IUZ32" s="33"/>
      <c r="IVA32" s="33"/>
      <c r="IVB32" s="33"/>
      <c r="IVC32" s="33"/>
      <c r="IVD32" s="33"/>
      <c r="IVE32" s="33"/>
      <c r="IVF32" s="33"/>
      <c r="IVG32" s="33"/>
      <c r="IVH32" s="33"/>
      <c r="IVI32" s="33"/>
      <c r="IVJ32" s="33"/>
      <c r="IVK32" s="33"/>
      <c r="IVL32" s="33"/>
      <c r="IVM32" s="33"/>
      <c r="IVN32" s="33"/>
      <c r="IVO32" s="33"/>
      <c r="IVP32" s="33"/>
      <c r="IVQ32" s="33"/>
      <c r="IVR32" s="33"/>
      <c r="IVS32" s="33"/>
      <c r="IVT32" s="33"/>
      <c r="IVU32" s="33"/>
      <c r="IVV32" s="33"/>
      <c r="IVW32" s="33"/>
      <c r="IVX32" s="33"/>
      <c r="IVY32" s="33"/>
      <c r="IVZ32" s="33"/>
      <c r="IWA32" s="33"/>
      <c r="IWB32" s="33"/>
      <c r="IWC32" s="33"/>
      <c r="IWD32" s="33"/>
      <c r="IWE32" s="33"/>
      <c r="IWF32" s="33"/>
      <c r="IWG32" s="33"/>
      <c r="IWH32" s="33"/>
      <c r="IWI32" s="33"/>
      <c r="IWJ32" s="33"/>
      <c r="IWK32" s="33"/>
      <c r="IWL32" s="33"/>
      <c r="IWM32" s="33"/>
      <c r="IWN32" s="33"/>
      <c r="IWO32" s="33"/>
      <c r="IWP32" s="33"/>
      <c r="IWQ32" s="33"/>
      <c r="IWR32" s="33"/>
      <c r="IWS32" s="33"/>
      <c r="IWT32" s="33"/>
      <c r="IWU32" s="33"/>
      <c r="IWV32" s="33"/>
      <c r="IWW32" s="33"/>
      <c r="IWX32" s="33"/>
      <c r="IWY32" s="33"/>
      <c r="IWZ32" s="33"/>
      <c r="IXA32" s="33"/>
      <c r="IXB32" s="33"/>
      <c r="IXC32" s="33"/>
      <c r="IXD32" s="33"/>
      <c r="IXE32" s="33"/>
      <c r="IXF32" s="33"/>
      <c r="IXG32" s="33"/>
      <c r="IXH32" s="33"/>
      <c r="IXI32" s="33"/>
      <c r="IXJ32" s="33"/>
      <c r="IXK32" s="33"/>
      <c r="IXL32" s="33"/>
      <c r="IXM32" s="33"/>
      <c r="IXN32" s="33"/>
      <c r="IXO32" s="33"/>
      <c r="IXP32" s="33"/>
      <c r="IXQ32" s="33"/>
      <c r="IXR32" s="33"/>
      <c r="IXS32" s="33"/>
      <c r="IXT32" s="33"/>
      <c r="IXU32" s="33"/>
      <c r="IXV32" s="33"/>
      <c r="IXW32" s="33"/>
      <c r="IXX32" s="33"/>
      <c r="IXY32" s="33"/>
      <c r="IXZ32" s="33"/>
      <c r="IYA32" s="33"/>
      <c r="IYB32" s="33"/>
      <c r="IYC32" s="33"/>
      <c r="IYD32" s="33"/>
      <c r="IYE32" s="33"/>
      <c r="IYF32" s="33"/>
      <c r="IYG32" s="33"/>
      <c r="IYH32" s="33"/>
      <c r="IYI32" s="33"/>
      <c r="IYJ32" s="33"/>
      <c r="IYK32" s="33"/>
      <c r="IYL32" s="33"/>
      <c r="IYM32" s="33"/>
      <c r="IYN32" s="33"/>
      <c r="IYO32" s="33"/>
      <c r="IYP32" s="33"/>
      <c r="IYQ32" s="33"/>
      <c r="IYR32" s="33"/>
      <c r="IYS32" s="33"/>
      <c r="IYT32" s="33"/>
      <c r="IYU32" s="33"/>
      <c r="IYV32" s="33"/>
      <c r="IYW32" s="33"/>
      <c r="IYX32" s="33"/>
      <c r="IYY32" s="33"/>
      <c r="IYZ32" s="33"/>
      <c r="IZA32" s="33"/>
      <c r="IZB32" s="33"/>
      <c r="IZC32" s="33"/>
      <c r="IZD32" s="33"/>
      <c r="IZE32" s="33"/>
      <c r="IZF32" s="33"/>
      <c r="IZG32" s="33"/>
      <c r="IZH32" s="33"/>
      <c r="IZI32" s="33"/>
      <c r="IZJ32" s="33"/>
      <c r="IZK32" s="33"/>
      <c r="IZL32" s="33"/>
      <c r="IZM32" s="33"/>
      <c r="IZN32" s="33"/>
      <c r="IZO32" s="33"/>
      <c r="IZP32" s="33"/>
      <c r="IZQ32" s="33"/>
      <c r="IZR32" s="33"/>
      <c r="IZS32" s="33"/>
      <c r="IZT32" s="33"/>
      <c r="IZU32" s="33"/>
      <c r="IZV32" s="33"/>
      <c r="IZW32" s="33"/>
      <c r="IZX32" s="33"/>
      <c r="IZY32" s="33"/>
      <c r="IZZ32" s="33"/>
      <c r="JAA32" s="33"/>
      <c r="JAB32" s="33"/>
      <c r="JAC32" s="33"/>
      <c r="JAD32" s="33"/>
      <c r="JAE32" s="33"/>
      <c r="JAF32" s="33"/>
      <c r="JAG32" s="33"/>
      <c r="JAH32" s="33"/>
      <c r="JAI32" s="33"/>
      <c r="JAJ32" s="33"/>
      <c r="JAK32" s="33"/>
      <c r="JAL32" s="33"/>
      <c r="JAM32" s="33"/>
      <c r="JAN32" s="33"/>
      <c r="JAO32" s="33"/>
      <c r="JAP32" s="33"/>
      <c r="JAQ32" s="33"/>
      <c r="JAR32" s="33"/>
      <c r="JAS32" s="33"/>
      <c r="JAT32" s="33"/>
      <c r="JAU32" s="33"/>
      <c r="JAV32" s="33"/>
      <c r="JAW32" s="33"/>
      <c r="JAX32" s="33"/>
      <c r="JAY32" s="33"/>
      <c r="JAZ32" s="33"/>
      <c r="JBA32" s="33"/>
      <c r="JBB32" s="33"/>
      <c r="JBC32" s="33"/>
      <c r="JBD32" s="33"/>
      <c r="JBE32" s="33"/>
      <c r="JBF32" s="33"/>
      <c r="JBG32" s="33"/>
      <c r="JBH32" s="33"/>
      <c r="JBI32" s="33"/>
      <c r="JBJ32" s="33"/>
      <c r="JBK32" s="33"/>
      <c r="JBL32" s="33"/>
      <c r="JBM32" s="33"/>
      <c r="JBN32" s="33"/>
      <c r="JBO32" s="33"/>
      <c r="JBP32" s="33"/>
      <c r="JBQ32" s="33"/>
      <c r="JBR32" s="33"/>
      <c r="JBS32" s="33"/>
      <c r="JBT32" s="33"/>
      <c r="JBU32" s="33"/>
      <c r="JBV32" s="33"/>
      <c r="JBW32" s="33"/>
      <c r="JBX32" s="33"/>
      <c r="JBY32" s="33"/>
      <c r="JBZ32" s="33"/>
      <c r="JCA32" s="33"/>
      <c r="JCB32" s="33"/>
      <c r="JCC32" s="33"/>
      <c r="JCD32" s="33"/>
      <c r="JCE32" s="33"/>
      <c r="JCF32" s="33"/>
      <c r="JCG32" s="33"/>
      <c r="JCH32" s="33"/>
      <c r="JCI32" s="33"/>
      <c r="JCJ32" s="33"/>
      <c r="JCK32" s="33"/>
      <c r="JCL32" s="33"/>
      <c r="JCM32" s="33"/>
      <c r="JCN32" s="33"/>
      <c r="JCO32" s="33"/>
      <c r="JCP32" s="33"/>
      <c r="JCQ32" s="33"/>
      <c r="JCR32" s="33"/>
      <c r="JCS32" s="33"/>
      <c r="JCT32" s="33"/>
      <c r="JCU32" s="33"/>
      <c r="JCV32" s="33"/>
      <c r="JCW32" s="33"/>
      <c r="JCX32" s="33"/>
      <c r="JCY32" s="33"/>
      <c r="JCZ32" s="33"/>
      <c r="JDA32" s="33"/>
      <c r="JDB32" s="33"/>
      <c r="JDC32" s="33"/>
      <c r="JDD32" s="33"/>
      <c r="JDE32" s="33"/>
      <c r="JDF32" s="33"/>
      <c r="JDG32" s="33"/>
      <c r="JDH32" s="33"/>
      <c r="JDI32" s="33"/>
      <c r="JDJ32" s="33"/>
      <c r="JDK32" s="33"/>
      <c r="JDL32" s="33"/>
      <c r="JDM32" s="33"/>
      <c r="JDN32" s="33"/>
      <c r="JDO32" s="33"/>
      <c r="JDP32" s="33"/>
      <c r="JDQ32" s="33"/>
      <c r="JDR32" s="33"/>
      <c r="JDS32" s="33"/>
      <c r="JDT32" s="33"/>
      <c r="JDU32" s="33"/>
      <c r="JDV32" s="33"/>
      <c r="JDW32" s="33"/>
      <c r="JDX32" s="33"/>
      <c r="JDY32" s="33"/>
      <c r="JDZ32" s="33"/>
      <c r="JEA32" s="33"/>
      <c r="JEB32" s="33"/>
      <c r="JEC32" s="33"/>
      <c r="JED32" s="33"/>
      <c r="JEE32" s="33"/>
      <c r="JEF32" s="33"/>
      <c r="JEG32" s="33"/>
      <c r="JEH32" s="33"/>
      <c r="JEI32" s="33"/>
      <c r="JEJ32" s="33"/>
      <c r="JEK32" s="33"/>
      <c r="JEL32" s="33"/>
      <c r="JEM32" s="33"/>
      <c r="JEN32" s="33"/>
      <c r="JEO32" s="33"/>
      <c r="JEP32" s="33"/>
      <c r="JEQ32" s="33"/>
      <c r="JER32" s="33"/>
      <c r="JES32" s="33"/>
      <c r="JET32" s="33"/>
      <c r="JEU32" s="33"/>
      <c r="JEV32" s="33"/>
      <c r="JEW32" s="33"/>
      <c r="JEX32" s="33"/>
      <c r="JEY32" s="33"/>
      <c r="JEZ32" s="33"/>
      <c r="JFA32" s="33"/>
      <c r="JFB32" s="33"/>
      <c r="JFC32" s="33"/>
      <c r="JFD32" s="33"/>
      <c r="JFE32" s="33"/>
      <c r="JFF32" s="33"/>
      <c r="JFG32" s="33"/>
      <c r="JFH32" s="33"/>
      <c r="JFI32" s="33"/>
      <c r="JFJ32" s="33"/>
      <c r="JFK32" s="33"/>
      <c r="JFL32" s="33"/>
      <c r="JFM32" s="33"/>
      <c r="JFN32" s="33"/>
      <c r="JFO32" s="33"/>
      <c r="JFP32" s="33"/>
      <c r="JFQ32" s="33"/>
      <c r="JFR32" s="33"/>
      <c r="JFS32" s="33"/>
      <c r="JFT32" s="33"/>
      <c r="JFU32" s="33"/>
      <c r="JFV32" s="33"/>
      <c r="JFW32" s="33"/>
      <c r="JFX32" s="33"/>
      <c r="JFY32" s="33"/>
      <c r="JFZ32" s="33"/>
      <c r="JGA32" s="33"/>
      <c r="JGB32" s="33"/>
      <c r="JGC32" s="33"/>
      <c r="JGD32" s="33"/>
      <c r="JGE32" s="33"/>
      <c r="JGF32" s="33"/>
      <c r="JGG32" s="33"/>
      <c r="JGH32" s="33"/>
      <c r="JGI32" s="33"/>
      <c r="JGJ32" s="33"/>
      <c r="JGK32" s="33"/>
      <c r="JGL32" s="33"/>
      <c r="JGM32" s="33"/>
      <c r="JGN32" s="33"/>
      <c r="JGO32" s="33"/>
      <c r="JGP32" s="33"/>
      <c r="JGQ32" s="33"/>
      <c r="JGR32" s="33"/>
      <c r="JGS32" s="33"/>
      <c r="JGT32" s="33"/>
      <c r="JGU32" s="33"/>
      <c r="JGV32" s="33"/>
      <c r="JGW32" s="33"/>
      <c r="JGX32" s="33"/>
      <c r="JGY32" s="33"/>
      <c r="JGZ32" s="33"/>
      <c r="JHA32" s="33"/>
      <c r="JHB32" s="33"/>
      <c r="JHC32" s="33"/>
      <c r="JHD32" s="33"/>
      <c r="JHE32" s="33"/>
      <c r="JHF32" s="33"/>
      <c r="JHG32" s="33"/>
      <c r="JHH32" s="33"/>
      <c r="JHI32" s="33"/>
      <c r="JHJ32" s="33"/>
      <c r="JHK32" s="33"/>
      <c r="JHL32" s="33"/>
      <c r="JHM32" s="33"/>
      <c r="JHN32" s="33"/>
      <c r="JHO32" s="33"/>
      <c r="JHP32" s="33"/>
      <c r="JHQ32" s="33"/>
      <c r="JHR32" s="33"/>
      <c r="JHS32" s="33"/>
      <c r="JHT32" s="33"/>
      <c r="JHU32" s="33"/>
      <c r="JHV32" s="33"/>
      <c r="JHW32" s="33"/>
      <c r="JHX32" s="33"/>
      <c r="JHY32" s="33"/>
      <c r="JHZ32" s="33"/>
      <c r="JIA32" s="33"/>
      <c r="JIB32" s="33"/>
      <c r="JIC32" s="33"/>
      <c r="JID32" s="33"/>
      <c r="JIE32" s="33"/>
      <c r="JIF32" s="33"/>
      <c r="JIG32" s="33"/>
      <c r="JIH32" s="33"/>
      <c r="JII32" s="33"/>
      <c r="JIJ32" s="33"/>
      <c r="JIK32" s="33"/>
      <c r="JIL32" s="33"/>
      <c r="JIM32" s="33"/>
      <c r="JIN32" s="33"/>
      <c r="JIO32" s="33"/>
      <c r="JIP32" s="33"/>
      <c r="JIQ32" s="33"/>
      <c r="JIR32" s="33"/>
      <c r="JIS32" s="33"/>
      <c r="JIT32" s="33"/>
      <c r="JIU32" s="33"/>
      <c r="JIV32" s="33"/>
      <c r="JIW32" s="33"/>
      <c r="JIX32" s="33"/>
      <c r="JIY32" s="33"/>
      <c r="JIZ32" s="33"/>
      <c r="JJA32" s="33"/>
      <c r="JJB32" s="33"/>
      <c r="JJC32" s="33"/>
      <c r="JJD32" s="33"/>
      <c r="JJE32" s="33"/>
      <c r="JJF32" s="33"/>
      <c r="JJG32" s="33"/>
      <c r="JJH32" s="33"/>
      <c r="JJI32" s="33"/>
      <c r="JJJ32" s="33"/>
      <c r="JJK32" s="33"/>
      <c r="JJL32" s="33"/>
      <c r="JJM32" s="33"/>
      <c r="JJN32" s="33"/>
      <c r="JJO32" s="33"/>
      <c r="JJP32" s="33"/>
      <c r="JJQ32" s="33"/>
      <c r="JJR32" s="33"/>
      <c r="JJS32" s="33"/>
      <c r="JJT32" s="33"/>
      <c r="JJU32" s="33"/>
      <c r="JJV32" s="33"/>
      <c r="JJW32" s="33"/>
      <c r="JJX32" s="33"/>
      <c r="JJY32" s="33"/>
      <c r="JJZ32" s="33"/>
      <c r="JKA32" s="33"/>
      <c r="JKB32" s="33"/>
      <c r="JKC32" s="33"/>
      <c r="JKD32" s="33"/>
      <c r="JKE32" s="33"/>
      <c r="JKF32" s="33"/>
      <c r="JKG32" s="33"/>
      <c r="JKH32" s="33"/>
      <c r="JKI32" s="33"/>
      <c r="JKJ32" s="33"/>
      <c r="JKK32" s="33"/>
      <c r="JKL32" s="33"/>
      <c r="JKM32" s="33"/>
      <c r="JKN32" s="33"/>
      <c r="JKO32" s="33"/>
      <c r="JKP32" s="33"/>
      <c r="JKQ32" s="33"/>
      <c r="JKR32" s="33"/>
      <c r="JKS32" s="33"/>
      <c r="JKT32" s="33"/>
      <c r="JKU32" s="33"/>
      <c r="JKV32" s="33"/>
      <c r="JKW32" s="33"/>
      <c r="JKX32" s="33"/>
      <c r="JKY32" s="33"/>
      <c r="JKZ32" s="33"/>
      <c r="JLA32" s="33"/>
      <c r="JLB32" s="33"/>
      <c r="JLC32" s="33"/>
      <c r="JLD32" s="33"/>
      <c r="JLE32" s="33"/>
      <c r="JLF32" s="33"/>
      <c r="JLG32" s="33"/>
      <c r="JLH32" s="33"/>
      <c r="JLI32" s="33"/>
      <c r="JLJ32" s="33"/>
      <c r="JLK32" s="33"/>
      <c r="JLL32" s="33"/>
      <c r="JLM32" s="33"/>
      <c r="JLN32" s="33"/>
      <c r="JLO32" s="33"/>
      <c r="JLP32" s="33"/>
      <c r="JLQ32" s="33"/>
      <c r="JLR32" s="33"/>
      <c r="JLS32" s="33"/>
      <c r="JLT32" s="33"/>
      <c r="JLU32" s="33"/>
      <c r="JLV32" s="33"/>
      <c r="JLW32" s="33"/>
      <c r="JLX32" s="33"/>
      <c r="JLY32" s="33"/>
      <c r="JLZ32" s="33"/>
      <c r="JMA32" s="33"/>
      <c r="JMB32" s="33"/>
      <c r="JMC32" s="33"/>
      <c r="JMD32" s="33"/>
      <c r="JME32" s="33"/>
      <c r="JMF32" s="33"/>
      <c r="JMG32" s="33"/>
      <c r="JMH32" s="33"/>
      <c r="JMI32" s="33"/>
      <c r="JMJ32" s="33"/>
      <c r="JMK32" s="33"/>
      <c r="JML32" s="33"/>
      <c r="JMM32" s="33"/>
      <c r="JMN32" s="33"/>
      <c r="JMO32" s="33"/>
      <c r="JMP32" s="33"/>
      <c r="JMQ32" s="33"/>
      <c r="JMR32" s="33"/>
      <c r="JMS32" s="33"/>
      <c r="JMT32" s="33"/>
      <c r="JMU32" s="33"/>
      <c r="JMV32" s="33"/>
      <c r="JMW32" s="33"/>
      <c r="JMX32" s="33"/>
      <c r="JMY32" s="33"/>
      <c r="JMZ32" s="33"/>
      <c r="JNA32" s="33"/>
      <c r="JNB32" s="33"/>
      <c r="JNC32" s="33"/>
      <c r="JND32" s="33"/>
      <c r="JNE32" s="33"/>
      <c r="JNF32" s="33"/>
      <c r="JNG32" s="33"/>
      <c r="JNH32" s="33"/>
      <c r="JNI32" s="33"/>
      <c r="JNJ32" s="33"/>
      <c r="JNK32" s="33"/>
      <c r="JNL32" s="33"/>
      <c r="JNM32" s="33"/>
      <c r="JNN32" s="33"/>
      <c r="JNO32" s="33"/>
      <c r="JNP32" s="33"/>
      <c r="JNQ32" s="33"/>
      <c r="JNR32" s="33"/>
      <c r="JNS32" s="33"/>
      <c r="JNT32" s="33"/>
      <c r="JNU32" s="33"/>
      <c r="JNV32" s="33"/>
      <c r="JNW32" s="33"/>
      <c r="JNX32" s="33"/>
      <c r="JNY32" s="33"/>
      <c r="JNZ32" s="33"/>
      <c r="JOA32" s="33"/>
      <c r="JOB32" s="33"/>
      <c r="JOC32" s="33"/>
      <c r="JOD32" s="33"/>
      <c r="JOE32" s="33"/>
      <c r="JOF32" s="33"/>
      <c r="JOG32" s="33"/>
      <c r="JOH32" s="33"/>
      <c r="JOI32" s="33"/>
      <c r="JOJ32" s="33"/>
      <c r="JOK32" s="33"/>
      <c r="JOL32" s="33"/>
      <c r="JOM32" s="33"/>
      <c r="JON32" s="33"/>
      <c r="JOO32" s="33"/>
      <c r="JOP32" s="33"/>
      <c r="JOQ32" s="33"/>
      <c r="JOR32" s="33"/>
      <c r="JOS32" s="33"/>
      <c r="JOT32" s="33"/>
      <c r="JOU32" s="33"/>
      <c r="JOV32" s="33"/>
      <c r="JOW32" s="33"/>
      <c r="JOX32" s="33"/>
      <c r="JOY32" s="33"/>
      <c r="JOZ32" s="33"/>
      <c r="JPA32" s="33"/>
      <c r="JPB32" s="33"/>
      <c r="JPC32" s="33"/>
      <c r="JPD32" s="33"/>
      <c r="JPE32" s="33"/>
      <c r="JPF32" s="33"/>
      <c r="JPG32" s="33"/>
      <c r="JPH32" s="33"/>
      <c r="JPI32" s="33"/>
      <c r="JPJ32" s="33"/>
      <c r="JPK32" s="33"/>
      <c r="JPL32" s="33"/>
      <c r="JPM32" s="33"/>
      <c r="JPN32" s="33"/>
      <c r="JPO32" s="33"/>
      <c r="JPP32" s="33"/>
      <c r="JPQ32" s="33"/>
      <c r="JPR32" s="33"/>
      <c r="JPS32" s="33"/>
      <c r="JPT32" s="33"/>
      <c r="JPU32" s="33"/>
      <c r="JPV32" s="33"/>
      <c r="JPW32" s="33"/>
      <c r="JPX32" s="33"/>
      <c r="JPY32" s="33"/>
      <c r="JPZ32" s="33"/>
      <c r="JQA32" s="33"/>
      <c r="JQB32" s="33"/>
      <c r="JQC32" s="33"/>
      <c r="JQD32" s="33"/>
      <c r="JQE32" s="33"/>
      <c r="JQF32" s="33"/>
      <c r="JQG32" s="33"/>
      <c r="JQH32" s="33"/>
      <c r="JQI32" s="33"/>
      <c r="JQJ32" s="33"/>
      <c r="JQK32" s="33"/>
      <c r="JQL32" s="33"/>
      <c r="JQM32" s="33"/>
      <c r="JQN32" s="33"/>
      <c r="JQO32" s="33"/>
      <c r="JQP32" s="33"/>
      <c r="JQQ32" s="33"/>
      <c r="JQR32" s="33"/>
      <c r="JQS32" s="33"/>
      <c r="JQT32" s="33"/>
      <c r="JQU32" s="33"/>
      <c r="JQV32" s="33"/>
      <c r="JQW32" s="33"/>
      <c r="JQX32" s="33"/>
      <c r="JQY32" s="33"/>
      <c r="JQZ32" s="33"/>
      <c r="JRA32" s="33"/>
      <c r="JRB32" s="33"/>
      <c r="JRC32" s="33"/>
      <c r="JRD32" s="33"/>
      <c r="JRE32" s="33"/>
      <c r="JRF32" s="33"/>
      <c r="JRG32" s="33"/>
      <c r="JRH32" s="33"/>
      <c r="JRI32" s="33"/>
      <c r="JRJ32" s="33"/>
      <c r="JRK32" s="33"/>
      <c r="JRL32" s="33"/>
      <c r="JRM32" s="33"/>
      <c r="JRN32" s="33"/>
      <c r="JRO32" s="33"/>
      <c r="JRP32" s="33"/>
      <c r="JRQ32" s="33"/>
      <c r="JRR32" s="33"/>
      <c r="JRS32" s="33"/>
      <c r="JRT32" s="33"/>
      <c r="JRU32" s="33"/>
      <c r="JRV32" s="33"/>
      <c r="JRW32" s="33"/>
      <c r="JRX32" s="33"/>
      <c r="JRY32" s="33"/>
      <c r="JRZ32" s="33"/>
      <c r="JSA32" s="33"/>
      <c r="JSB32" s="33"/>
      <c r="JSC32" s="33"/>
      <c r="JSD32" s="33"/>
      <c r="JSE32" s="33"/>
      <c r="JSF32" s="33"/>
      <c r="JSG32" s="33"/>
      <c r="JSH32" s="33"/>
      <c r="JSI32" s="33"/>
      <c r="JSJ32" s="33"/>
      <c r="JSK32" s="33"/>
      <c r="JSL32" s="33"/>
      <c r="JSM32" s="33"/>
      <c r="JSN32" s="33"/>
      <c r="JSO32" s="33"/>
      <c r="JSP32" s="33"/>
      <c r="JSQ32" s="33"/>
      <c r="JSR32" s="33"/>
      <c r="JSS32" s="33"/>
      <c r="JST32" s="33"/>
      <c r="JSU32" s="33"/>
      <c r="JSV32" s="33"/>
      <c r="JSW32" s="33"/>
      <c r="JSX32" s="33"/>
      <c r="JSY32" s="33"/>
      <c r="JSZ32" s="33"/>
      <c r="JTA32" s="33"/>
      <c r="JTB32" s="33"/>
      <c r="JTC32" s="33"/>
      <c r="JTD32" s="33"/>
      <c r="JTE32" s="33"/>
      <c r="JTF32" s="33"/>
      <c r="JTG32" s="33"/>
      <c r="JTH32" s="33"/>
      <c r="JTI32" s="33"/>
      <c r="JTJ32" s="33"/>
      <c r="JTK32" s="33"/>
      <c r="JTL32" s="33"/>
      <c r="JTM32" s="33"/>
      <c r="JTN32" s="33"/>
      <c r="JTO32" s="33"/>
      <c r="JTP32" s="33"/>
      <c r="JTQ32" s="33"/>
      <c r="JTR32" s="33"/>
      <c r="JTS32" s="33"/>
      <c r="JTT32" s="33"/>
      <c r="JTU32" s="33"/>
      <c r="JTV32" s="33"/>
      <c r="JTW32" s="33"/>
      <c r="JTX32" s="33"/>
      <c r="JTY32" s="33"/>
      <c r="JTZ32" s="33"/>
      <c r="JUA32" s="33"/>
      <c r="JUB32" s="33"/>
      <c r="JUC32" s="33"/>
      <c r="JUD32" s="33"/>
      <c r="JUE32" s="33"/>
      <c r="JUF32" s="33"/>
      <c r="JUG32" s="33"/>
      <c r="JUH32" s="33"/>
      <c r="JUI32" s="33"/>
      <c r="JUJ32" s="33"/>
      <c r="JUK32" s="33"/>
      <c r="JUL32" s="33"/>
      <c r="JUM32" s="33"/>
      <c r="JUN32" s="33"/>
      <c r="JUO32" s="33"/>
      <c r="JUP32" s="33"/>
      <c r="JUQ32" s="33"/>
      <c r="JUR32" s="33"/>
      <c r="JUS32" s="33"/>
      <c r="JUT32" s="33"/>
      <c r="JUU32" s="33"/>
      <c r="JUV32" s="33"/>
      <c r="JUW32" s="33"/>
      <c r="JUX32" s="33"/>
      <c r="JUY32" s="33"/>
      <c r="JUZ32" s="33"/>
      <c r="JVA32" s="33"/>
      <c r="JVB32" s="33"/>
      <c r="JVC32" s="33"/>
      <c r="JVD32" s="33"/>
      <c r="JVE32" s="33"/>
      <c r="JVF32" s="33"/>
      <c r="JVG32" s="33"/>
      <c r="JVH32" s="33"/>
      <c r="JVI32" s="33"/>
      <c r="JVJ32" s="33"/>
      <c r="JVK32" s="33"/>
      <c r="JVL32" s="33"/>
      <c r="JVM32" s="33"/>
      <c r="JVN32" s="33"/>
      <c r="JVO32" s="33"/>
      <c r="JVP32" s="33"/>
      <c r="JVQ32" s="33"/>
      <c r="JVR32" s="33"/>
      <c r="JVS32" s="33"/>
      <c r="JVT32" s="33"/>
      <c r="JVU32" s="33"/>
      <c r="JVV32" s="33"/>
      <c r="JVW32" s="33"/>
      <c r="JVX32" s="33"/>
      <c r="JVY32" s="33"/>
      <c r="JVZ32" s="33"/>
      <c r="JWA32" s="33"/>
      <c r="JWB32" s="33"/>
      <c r="JWC32" s="33"/>
      <c r="JWD32" s="33"/>
      <c r="JWE32" s="33"/>
      <c r="JWF32" s="33"/>
      <c r="JWG32" s="33"/>
      <c r="JWH32" s="33"/>
      <c r="JWI32" s="33"/>
      <c r="JWJ32" s="33"/>
      <c r="JWK32" s="33"/>
      <c r="JWL32" s="33"/>
      <c r="JWM32" s="33"/>
      <c r="JWN32" s="33"/>
      <c r="JWO32" s="33"/>
      <c r="JWP32" s="33"/>
      <c r="JWQ32" s="33"/>
      <c r="JWR32" s="33"/>
      <c r="JWS32" s="33"/>
      <c r="JWT32" s="33"/>
      <c r="JWU32" s="33"/>
      <c r="JWV32" s="33"/>
      <c r="JWW32" s="33"/>
      <c r="JWX32" s="33"/>
      <c r="JWY32" s="33"/>
      <c r="JWZ32" s="33"/>
      <c r="JXA32" s="33"/>
      <c r="JXB32" s="33"/>
      <c r="JXC32" s="33"/>
      <c r="JXD32" s="33"/>
      <c r="JXE32" s="33"/>
      <c r="JXF32" s="33"/>
      <c r="JXG32" s="33"/>
      <c r="JXH32" s="33"/>
      <c r="JXI32" s="33"/>
      <c r="JXJ32" s="33"/>
      <c r="JXK32" s="33"/>
      <c r="JXL32" s="33"/>
      <c r="JXM32" s="33"/>
      <c r="JXN32" s="33"/>
      <c r="JXO32" s="33"/>
      <c r="JXP32" s="33"/>
      <c r="JXQ32" s="33"/>
      <c r="JXR32" s="33"/>
      <c r="JXS32" s="33"/>
      <c r="JXT32" s="33"/>
      <c r="JXU32" s="33"/>
      <c r="JXV32" s="33"/>
      <c r="JXW32" s="33"/>
      <c r="JXX32" s="33"/>
      <c r="JXY32" s="33"/>
      <c r="JXZ32" s="33"/>
      <c r="JYA32" s="33"/>
      <c r="JYB32" s="33"/>
      <c r="JYC32" s="33"/>
      <c r="JYD32" s="33"/>
      <c r="JYE32" s="33"/>
      <c r="JYF32" s="33"/>
      <c r="JYG32" s="33"/>
      <c r="JYH32" s="33"/>
      <c r="JYI32" s="33"/>
      <c r="JYJ32" s="33"/>
      <c r="JYK32" s="33"/>
      <c r="JYL32" s="33"/>
      <c r="JYM32" s="33"/>
      <c r="JYN32" s="33"/>
      <c r="JYO32" s="33"/>
      <c r="JYP32" s="33"/>
      <c r="JYQ32" s="33"/>
      <c r="JYR32" s="33"/>
      <c r="JYS32" s="33"/>
      <c r="JYT32" s="33"/>
      <c r="JYU32" s="33"/>
      <c r="JYV32" s="33"/>
      <c r="JYW32" s="33"/>
      <c r="JYX32" s="33"/>
      <c r="JYY32" s="33"/>
      <c r="JYZ32" s="33"/>
      <c r="JZA32" s="33"/>
      <c r="JZB32" s="33"/>
      <c r="JZC32" s="33"/>
      <c r="JZD32" s="33"/>
      <c r="JZE32" s="33"/>
      <c r="JZF32" s="33"/>
      <c r="JZG32" s="33"/>
      <c r="JZH32" s="33"/>
      <c r="JZI32" s="33"/>
      <c r="JZJ32" s="33"/>
      <c r="JZK32" s="33"/>
      <c r="JZL32" s="33"/>
      <c r="JZM32" s="33"/>
      <c r="JZN32" s="33"/>
      <c r="JZO32" s="33"/>
      <c r="JZP32" s="33"/>
      <c r="JZQ32" s="33"/>
      <c r="JZR32" s="33"/>
      <c r="JZS32" s="33"/>
      <c r="JZT32" s="33"/>
      <c r="JZU32" s="33"/>
      <c r="JZV32" s="33"/>
      <c r="JZW32" s="33"/>
      <c r="JZX32" s="33"/>
      <c r="JZY32" s="33"/>
      <c r="JZZ32" s="33"/>
      <c r="KAA32" s="33"/>
      <c r="KAB32" s="33"/>
      <c r="KAC32" s="33"/>
      <c r="KAD32" s="33"/>
      <c r="KAE32" s="33"/>
      <c r="KAF32" s="33"/>
      <c r="KAG32" s="33"/>
      <c r="KAH32" s="33"/>
      <c r="KAI32" s="33"/>
      <c r="KAJ32" s="33"/>
      <c r="KAK32" s="33"/>
      <c r="KAL32" s="33"/>
      <c r="KAM32" s="33"/>
      <c r="KAN32" s="33"/>
      <c r="KAO32" s="33"/>
      <c r="KAP32" s="33"/>
      <c r="KAQ32" s="33"/>
      <c r="KAR32" s="33"/>
      <c r="KAS32" s="33"/>
      <c r="KAT32" s="33"/>
      <c r="KAU32" s="33"/>
      <c r="KAV32" s="33"/>
      <c r="KAW32" s="33"/>
      <c r="KAX32" s="33"/>
      <c r="KAY32" s="33"/>
      <c r="KAZ32" s="33"/>
      <c r="KBA32" s="33"/>
      <c r="KBB32" s="33"/>
      <c r="KBC32" s="33"/>
      <c r="KBD32" s="33"/>
      <c r="KBE32" s="33"/>
      <c r="KBF32" s="33"/>
      <c r="KBG32" s="33"/>
      <c r="KBH32" s="33"/>
      <c r="KBI32" s="33"/>
      <c r="KBJ32" s="33"/>
      <c r="KBK32" s="33"/>
      <c r="KBL32" s="33"/>
      <c r="KBM32" s="33"/>
      <c r="KBN32" s="33"/>
      <c r="KBO32" s="33"/>
      <c r="KBP32" s="33"/>
      <c r="KBQ32" s="33"/>
      <c r="KBR32" s="33"/>
      <c r="KBS32" s="33"/>
      <c r="KBT32" s="33"/>
      <c r="KBU32" s="33"/>
      <c r="KBV32" s="33"/>
      <c r="KBW32" s="33"/>
      <c r="KBX32" s="33"/>
      <c r="KBY32" s="33"/>
      <c r="KBZ32" s="33"/>
      <c r="KCA32" s="33"/>
      <c r="KCB32" s="33"/>
      <c r="KCC32" s="33"/>
      <c r="KCD32" s="33"/>
      <c r="KCE32" s="33"/>
      <c r="KCF32" s="33"/>
      <c r="KCG32" s="33"/>
      <c r="KCH32" s="33"/>
      <c r="KCI32" s="33"/>
      <c r="KCJ32" s="33"/>
      <c r="KCK32" s="33"/>
      <c r="KCL32" s="33"/>
      <c r="KCM32" s="33"/>
      <c r="KCN32" s="33"/>
      <c r="KCO32" s="33"/>
      <c r="KCP32" s="33"/>
      <c r="KCQ32" s="33"/>
      <c r="KCR32" s="33"/>
      <c r="KCS32" s="33"/>
      <c r="KCT32" s="33"/>
      <c r="KCU32" s="33"/>
      <c r="KCV32" s="33"/>
      <c r="KCW32" s="33"/>
      <c r="KCX32" s="33"/>
      <c r="KCY32" s="33"/>
      <c r="KCZ32" s="33"/>
      <c r="KDA32" s="33"/>
      <c r="KDB32" s="33"/>
      <c r="KDC32" s="33"/>
      <c r="KDD32" s="33"/>
      <c r="KDE32" s="33"/>
      <c r="KDF32" s="33"/>
      <c r="KDG32" s="33"/>
      <c r="KDH32" s="33"/>
      <c r="KDI32" s="33"/>
      <c r="KDJ32" s="33"/>
      <c r="KDK32" s="33"/>
      <c r="KDL32" s="33"/>
      <c r="KDM32" s="33"/>
      <c r="KDN32" s="33"/>
      <c r="KDO32" s="33"/>
      <c r="KDP32" s="33"/>
      <c r="KDQ32" s="33"/>
      <c r="KDR32" s="33"/>
      <c r="KDS32" s="33"/>
      <c r="KDT32" s="33"/>
      <c r="KDU32" s="33"/>
      <c r="KDV32" s="33"/>
      <c r="KDW32" s="33"/>
      <c r="KDX32" s="33"/>
      <c r="KDY32" s="33"/>
      <c r="KDZ32" s="33"/>
      <c r="KEA32" s="33"/>
      <c r="KEB32" s="33"/>
      <c r="KEC32" s="33"/>
      <c r="KED32" s="33"/>
      <c r="KEE32" s="33"/>
      <c r="KEF32" s="33"/>
      <c r="KEG32" s="33"/>
      <c r="KEH32" s="33"/>
      <c r="KEI32" s="33"/>
      <c r="KEJ32" s="33"/>
      <c r="KEK32" s="33"/>
      <c r="KEL32" s="33"/>
      <c r="KEM32" s="33"/>
      <c r="KEN32" s="33"/>
      <c r="KEO32" s="33"/>
      <c r="KEP32" s="33"/>
      <c r="KEQ32" s="33"/>
      <c r="KER32" s="33"/>
      <c r="KES32" s="33"/>
      <c r="KET32" s="33"/>
      <c r="KEU32" s="33"/>
      <c r="KEV32" s="33"/>
      <c r="KEW32" s="33"/>
      <c r="KEX32" s="33"/>
      <c r="KEY32" s="33"/>
      <c r="KEZ32" s="33"/>
      <c r="KFA32" s="33"/>
      <c r="KFB32" s="33"/>
      <c r="KFC32" s="33"/>
      <c r="KFD32" s="33"/>
      <c r="KFE32" s="33"/>
      <c r="KFF32" s="33"/>
      <c r="KFG32" s="33"/>
      <c r="KFH32" s="33"/>
      <c r="KFI32" s="33"/>
      <c r="KFJ32" s="33"/>
      <c r="KFK32" s="33"/>
      <c r="KFL32" s="33"/>
      <c r="KFM32" s="33"/>
      <c r="KFN32" s="33"/>
      <c r="KFO32" s="33"/>
      <c r="KFP32" s="33"/>
      <c r="KFQ32" s="33"/>
      <c r="KFR32" s="33"/>
      <c r="KFS32" s="33"/>
      <c r="KFT32" s="33"/>
      <c r="KFU32" s="33"/>
      <c r="KFV32" s="33"/>
      <c r="KFW32" s="33"/>
      <c r="KFX32" s="33"/>
      <c r="KFY32" s="33"/>
      <c r="KFZ32" s="33"/>
      <c r="KGA32" s="33"/>
      <c r="KGB32" s="33"/>
      <c r="KGC32" s="33"/>
      <c r="KGD32" s="33"/>
      <c r="KGE32" s="33"/>
      <c r="KGF32" s="33"/>
      <c r="KGG32" s="33"/>
      <c r="KGH32" s="33"/>
      <c r="KGI32" s="33"/>
      <c r="KGJ32" s="33"/>
      <c r="KGK32" s="33"/>
      <c r="KGL32" s="33"/>
      <c r="KGM32" s="33"/>
      <c r="KGN32" s="33"/>
      <c r="KGO32" s="33"/>
      <c r="KGP32" s="33"/>
      <c r="KGQ32" s="33"/>
      <c r="KGR32" s="33"/>
      <c r="KGS32" s="33"/>
      <c r="KGT32" s="33"/>
      <c r="KGU32" s="33"/>
      <c r="KGV32" s="33"/>
      <c r="KGW32" s="33"/>
      <c r="KGX32" s="33"/>
      <c r="KGY32" s="33"/>
      <c r="KGZ32" s="33"/>
      <c r="KHA32" s="33"/>
      <c r="KHB32" s="33"/>
      <c r="KHC32" s="33"/>
      <c r="KHD32" s="33"/>
      <c r="KHE32" s="33"/>
      <c r="KHF32" s="33"/>
      <c r="KHG32" s="33"/>
      <c r="KHH32" s="33"/>
      <c r="KHI32" s="33"/>
      <c r="KHJ32" s="33"/>
      <c r="KHK32" s="33"/>
      <c r="KHL32" s="33"/>
      <c r="KHM32" s="33"/>
      <c r="KHN32" s="33"/>
      <c r="KHO32" s="33"/>
      <c r="KHP32" s="33"/>
      <c r="KHQ32" s="33"/>
      <c r="KHR32" s="33"/>
      <c r="KHS32" s="33"/>
      <c r="KHT32" s="33"/>
      <c r="KHU32" s="33"/>
      <c r="KHV32" s="33"/>
      <c r="KHW32" s="33"/>
      <c r="KHX32" s="33"/>
      <c r="KHY32" s="33"/>
      <c r="KHZ32" s="33"/>
      <c r="KIA32" s="33"/>
      <c r="KIB32" s="33"/>
      <c r="KIC32" s="33"/>
      <c r="KID32" s="33"/>
      <c r="KIE32" s="33"/>
      <c r="KIF32" s="33"/>
      <c r="KIG32" s="33"/>
      <c r="KIH32" s="33"/>
      <c r="KII32" s="33"/>
      <c r="KIJ32" s="33"/>
      <c r="KIK32" s="33"/>
      <c r="KIL32" s="33"/>
      <c r="KIM32" s="33"/>
      <c r="KIN32" s="33"/>
      <c r="KIO32" s="33"/>
      <c r="KIP32" s="33"/>
      <c r="KIQ32" s="33"/>
      <c r="KIR32" s="33"/>
      <c r="KIS32" s="33"/>
      <c r="KIT32" s="33"/>
      <c r="KIU32" s="33"/>
      <c r="KIV32" s="33"/>
      <c r="KIW32" s="33"/>
      <c r="KIX32" s="33"/>
      <c r="KIY32" s="33"/>
      <c r="KIZ32" s="33"/>
      <c r="KJA32" s="33"/>
      <c r="KJB32" s="33"/>
      <c r="KJC32" s="33"/>
      <c r="KJD32" s="33"/>
      <c r="KJE32" s="33"/>
      <c r="KJF32" s="33"/>
      <c r="KJG32" s="33"/>
      <c r="KJH32" s="33"/>
      <c r="KJI32" s="33"/>
      <c r="KJJ32" s="33"/>
      <c r="KJK32" s="33"/>
      <c r="KJL32" s="33"/>
      <c r="KJM32" s="33"/>
      <c r="KJN32" s="33"/>
      <c r="KJO32" s="33"/>
      <c r="KJP32" s="33"/>
      <c r="KJQ32" s="33"/>
      <c r="KJR32" s="33"/>
      <c r="KJS32" s="33"/>
      <c r="KJT32" s="33"/>
      <c r="KJU32" s="33"/>
      <c r="KJV32" s="33"/>
      <c r="KJW32" s="33"/>
      <c r="KJX32" s="33"/>
      <c r="KJY32" s="33"/>
      <c r="KJZ32" s="33"/>
      <c r="KKA32" s="33"/>
      <c r="KKB32" s="33"/>
      <c r="KKC32" s="33"/>
      <c r="KKD32" s="33"/>
      <c r="KKE32" s="33"/>
      <c r="KKF32" s="33"/>
      <c r="KKG32" s="33"/>
      <c r="KKH32" s="33"/>
      <c r="KKI32" s="33"/>
      <c r="KKJ32" s="33"/>
      <c r="KKK32" s="33"/>
      <c r="KKL32" s="33"/>
      <c r="KKM32" s="33"/>
      <c r="KKN32" s="33"/>
      <c r="KKO32" s="33"/>
      <c r="KKP32" s="33"/>
      <c r="KKQ32" s="33"/>
      <c r="KKR32" s="33"/>
      <c r="KKS32" s="33"/>
      <c r="KKT32" s="33"/>
      <c r="KKU32" s="33"/>
      <c r="KKV32" s="33"/>
      <c r="KKW32" s="33"/>
      <c r="KKX32" s="33"/>
      <c r="KKY32" s="33"/>
      <c r="KKZ32" s="33"/>
      <c r="KLA32" s="33"/>
      <c r="KLB32" s="33"/>
      <c r="KLC32" s="33"/>
      <c r="KLD32" s="33"/>
      <c r="KLE32" s="33"/>
      <c r="KLF32" s="33"/>
      <c r="KLG32" s="33"/>
      <c r="KLH32" s="33"/>
      <c r="KLI32" s="33"/>
      <c r="KLJ32" s="33"/>
      <c r="KLK32" s="33"/>
      <c r="KLL32" s="33"/>
      <c r="KLM32" s="33"/>
      <c r="KLN32" s="33"/>
      <c r="KLO32" s="33"/>
      <c r="KLP32" s="33"/>
      <c r="KLQ32" s="33"/>
      <c r="KLR32" s="33"/>
      <c r="KLS32" s="33"/>
      <c r="KLT32" s="33"/>
      <c r="KLU32" s="33"/>
      <c r="KLV32" s="33"/>
      <c r="KLW32" s="33"/>
      <c r="KLX32" s="33"/>
      <c r="KLY32" s="33"/>
      <c r="KLZ32" s="33"/>
      <c r="KMA32" s="33"/>
      <c r="KMB32" s="33"/>
      <c r="KMC32" s="33"/>
      <c r="KMD32" s="33"/>
      <c r="KME32" s="33"/>
      <c r="KMF32" s="33"/>
      <c r="KMG32" s="33"/>
      <c r="KMH32" s="33"/>
      <c r="KMI32" s="33"/>
      <c r="KMJ32" s="33"/>
      <c r="KMK32" s="33"/>
      <c r="KML32" s="33"/>
      <c r="KMM32" s="33"/>
      <c r="KMN32" s="33"/>
      <c r="KMO32" s="33"/>
      <c r="KMP32" s="33"/>
      <c r="KMQ32" s="33"/>
      <c r="KMR32" s="33"/>
      <c r="KMS32" s="33"/>
      <c r="KMT32" s="33"/>
      <c r="KMU32" s="33"/>
      <c r="KMV32" s="33"/>
      <c r="KMW32" s="33"/>
      <c r="KMX32" s="33"/>
      <c r="KMY32" s="33"/>
      <c r="KMZ32" s="33"/>
      <c r="KNA32" s="33"/>
      <c r="KNB32" s="33"/>
      <c r="KNC32" s="33"/>
      <c r="KND32" s="33"/>
      <c r="KNE32" s="33"/>
      <c r="KNF32" s="33"/>
      <c r="KNG32" s="33"/>
      <c r="KNH32" s="33"/>
      <c r="KNI32" s="33"/>
      <c r="KNJ32" s="33"/>
      <c r="KNK32" s="33"/>
      <c r="KNL32" s="33"/>
      <c r="KNM32" s="33"/>
      <c r="KNN32" s="33"/>
      <c r="KNO32" s="33"/>
      <c r="KNP32" s="33"/>
      <c r="KNQ32" s="33"/>
      <c r="KNR32" s="33"/>
      <c r="KNS32" s="33"/>
      <c r="KNT32" s="33"/>
      <c r="KNU32" s="33"/>
      <c r="KNV32" s="33"/>
      <c r="KNW32" s="33"/>
      <c r="KNX32" s="33"/>
      <c r="KNY32" s="33"/>
      <c r="KNZ32" s="33"/>
      <c r="KOA32" s="33"/>
      <c r="KOB32" s="33"/>
      <c r="KOC32" s="33"/>
      <c r="KOD32" s="33"/>
      <c r="KOE32" s="33"/>
      <c r="KOF32" s="33"/>
      <c r="KOG32" s="33"/>
      <c r="KOH32" s="33"/>
      <c r="KOI32" s="33"/>
      <c r="KOJ32" s="33"/>
      <c r="KOK32" s="33"/>
      <c r="KOL32" s="33"/>
      <c r="KOM32" s="33"/>
      <c r="KON32" s="33"/>
      <c r="KOO32" s="33"/>
      <c r="KOP32" s="33"/>
      <c r="KOQ32" s="33"/>
      <c r="KOR32" s="33"/>
      <c r="KOS32" s="33"/>
      <c r="KOT32" s="33"/>
      <c r="KOU32" s="33"/>
      <c r="KOV32" s="33"/>
      <c r="KOW32" s="33"/>
      <c r="KOX32" s="33"/>
      <c r="KOY32" s="33"/>
      <c r="KOZ32" s="33"/>
      <c r="KPA32" s="33"/>
      <c r="KPB32" s="33"/>
      <c r="KPC32" s="33"/>
      <c r="KPD32" s="33"/>
      <c r="KPE32" s="33"/>
      <c r="KPF32" s="33"/>
      <c r="KPG32" s="33"/>
      <c r="KPH32" s="33"/>
      <c r="KPI32" s="33"/>
      <c r="KPJ32" s="33"/>
      <c r="KPK32" s="33"/>
      <c r="KPL32" s="33"/>
      <c r="KPM32" s="33"/>
      <c r="KPN32" s="33"/>
      <c r="KPO32" s="33"/>
      <c r="KPP32" s="33"/>
      <c r="KPQ32" s="33"/>
      <c r="KPR32" s="33"/>
      <c r="KPS32" s="33"/>
      <c r="KPT32" s="33"/>
      <c r="KPU32" s="33"/>
      <c r="KPV32" s="33"/>
      <c r="KPW32" s="33"/>
      <c r="KPX32" s="33"/>
      <c r="KPY32" s="33"/>
      <c r="KPZ32" s="33"/>
      <c r="KQA32" s="33"/>
      <c r="KQB32" s="33"/>
      <c r="KQC32" s="33"/>
      <c r="KQD32" s="33"/>
      <c r="KQE32" s="33"/>
      <c r="KQF32" s="33"/>
      <c r="KQG32" s="33"/>
      <c r="KQH32" s="33"/>
      <c r="KQI32" s="33"/>
      <c r="KQJ32" s="33"/>
      <c r="KQK32" s="33"/>
      <c r="KQL32" s="33"/>
      <c r="KQM32" s="33"/>
      <c r="KQN32" s="33"/>
      <c r="KQO32" s="33"/>
      <c r="KQP32" s="33"/>
      <c r="KQQ32" s="33"/>
      <c r="KQR32" s="33"/>
      <c r="KQS32" s="33"/>
      <c r="KQT32" s="33"/>
      <c r="KQU32" s="33"/>
      <c r="KQV32" s="33"/>
      <c r="KQW32" s="33"/>
      <c r="KQX32" s="33"/>
      <c r="KQY32" s="33"/>
      <c r="KQZ32" s="33"/>
      <c r="KRA32" s="33"/>
      <c r="KRB32" s="33"/>
      <c r="KRC32" s="33"/>
      <c r="KRD32" s="33"/>
      <c r="KRE32" s="33"/>
      <c r="KRF32" s="33"/>
      <c r="KRG32" s="33"/>
      <c r="KRH32" s="33"/>
      <c r="KRI32" s="33"/>
      <c r="KRJ32" s="33"/>
      <c r="KRK32" s="33"/>
      <c r="KRL32" s="33"/>
      <c r="KRM32" s="33"/>
      <c r="KRN32" s="33"/>
      <c r="KRO32" s="33"/>
      <c r="KRP32" s="33"/>
      <c r="KRQ32" s="33"/>
      <c r="KRR32" s="33"/>
      <c r="KRS32" s="33"/>
      <c r="KRT32" s="33"/>
      <c r="KRU32" s="33"/>
      <c r="KRV32" s="33"/>
      <c r="KRW32" s="33"/>
      <c r="KRX32" s="33"/>
      <c r="KRY32" s="33"/>
      <c r="KRZ32" s="33"/>
      <c r="KSA32" s="33"/>
      <c r="KSB32" s="33"/>
      <c r="KSC32" s="33"/>
      <c r="KSD32" s="33"/>
      <c r="KSE32" s="33"/>
      <c r="KSF32" s="33"/>
      <c r="KSG32" s="33"/>
      <c r="KSH32" s="33"/>
      <c r="KSI32" s="33"/>
      <c r="KSJ32" s="33"/>
      <c r="KSK32" s="33"/>
      <c r="KSL32" s="33"/>
      <c r="KSM32" s="33"/>
      <c r="KSN32" s="33"/>
      <c r="KSO32" s="33"/>
      <c r="KSP32" s="33"/>
      <c r="KSQ32" s="33"/>
      <c r="KSR32" s="33"/>
      <c r="KSS32" s="33"/>
      <c r="KST32" s="33"/>
      <c r="KSU32" s="33"/>
      <c r="KSV32" s="33"/>
      <c r="KSW32" s="33"/>
      <c r="KSX32" s="33"/>
      <c r="KSY32" s="33"/>
      <c r="KSZ32" s="33"/>
      <c r="KTA32" s="33"/>
      <c r="KTB32" s="33"/>
      <c r="KTC32" s="33"/>
      <c r="KTD32" s="33"/>
      <c r="KTE32" s="33"/>
      <c r="KTF32" s="33"/>
      <c r="KTG32" s="33"/>
      <c r="KTH32" s="33"/>
      <c r="KTI32" s="33"/>
      <c r="KTJ32" s="33"/>
      <c r="KTK32" s="33"/>
      <c r="KTL32" s="33"/>
      <c r="KTM32" s="33"/>
      <c r="KTN32" s="33"/>
      <c r="KTO32" s="33"/>
      <c r="KTP32" s="33"/>
      <c r="KTQ32" s="33"/>
      <c r="KTR32" s="33"/>
      <c r="KTS32" s="33"/>
      <c r="KTT32" s="33"/>
      <c r="KTU32" s="33"/>
      <c r="KTV32" s="33"/>
      <c r="KTW32" s="33"/>
      <c r="KTX32" s="33"/>
      <c r="KTY32" s="33"/>
      <c r="KTZ32" s="33"/>
      <c r="KUA32" s="33"/>
      <c r="KUB32" s="33"/>
      <c r="KUC32" s="33"/>
      <c r="KUD32" s="33"/>
      <c r="KUE32" s="33"/>
      <c r="KUF32" s="33"/>
      <c r="KUG32" s="33"/>
      <c r="KUH32" s="33"/>
      <c r="KUI32" s="33"/>
      <c r="KUJ32" s="33"/>
      <c r="KUK32" s="33"/>
      <c r="KUL32" s="33"/>
      <c r="KUM32" s="33"/>
      <c r="KUN32" s="33"/>
      <c r="KUO32" s="33"/>
      <c r="KUP32" s="33"/>
      <c r="KUQ32" s="33"/>
      <c r="KUR32" s="33"/>
      <c r="KUS32" s="33"/>
      <c r="KUT32" s="33"/>
      <c r="KUU32" s="33"/>
      <c r="KUV32" s="33"/>
      <c r="KUW32" s="33"/>
      <c r="KUX32" s="33"/>
      <c r="KUY32" s="33"/>
      <c r="KUZ32" s="33"/>
      <c r="KVA32" s="33"/>
      <c r="KVB32" s="33"/>
      <c r="KVC32" s="33"/>
      <c r="KVD32" s="33"/>
      <c r="KVE32" s="33"/>
      <c r="KVF32" s="33"/>
      <c r="KVG32" s="33"/>
      <c r="KVH32" s="33"/>
      <c r="KVI32" s="33"/>
      <c r="KVJ32" s="33"/>
      <c r="KVK32" s="33"/>
      <c r="KVL32" s="33"/>
      <c r="KVM32" s="33"/>
      <c r="KVN32" s="33"/>
      <c r="KVO32" s="33"/>
      <c r="KVP32" s="33"/>
      <c r="KVQ32" s="33"/>
      <c r="KVR32" s="33"/>
      <c r="KVS32" s="33"/>
      <c r="KVT32" s="33"/>
      <c r="KVU32" s="33"/>
      <c r="KVV32" s="33"/>
      <c r="KVW32" s="33"/>
      <c r="KVX32" s="33"/>
      <c r="KVY32" s="33"/>
      <c r="KVZ32" s="33"/>
      <c r="KWA32" s="33"/>
      <c r="KWB32" s="33"/>
      <c r="KWC32" s="33"/>
      <c r="KWD32" s="33"/>
      <c r="KWE32" s="33"/>
      <c r="KWF32" s="33"/>
      <c r="KWG32" s="33"/>
      <c r="KWH32" s="33"/>
      <c r="KWI32" s="33"/>
      <c r="KWJ32" s="33"/>
      <c r="KWK32" s="33"/>
      <c r="KWL32" s="33"/>
      <c r="KWM32" s="33"/>
      <c r="KWN32" s="33"/>
      <c r="KWO32" s="33"/>
      <c r="KWP32" s="33"/>
      <c r="KWQ32" s="33"/>
      <c r="KWR32" s="33"/>
      <c r="KWS32" s="33"/>
      <c r="KWT32" s="33"/>
      <c r="KWU32" s="33"/>
      <c r="KWV32" s="33"/>
      <c r="KWW32" s="33"/>
      <c r="KWX32" s="33"/>
      <c r="KWY32" s="33"/>
      <c r="KWZ32" s="33"/>
      <c r="KXA32" s="33"/>
      <c r="KXB32" s="33"/>
      <c r="KXC32" s="33"/>
      <c r="KXD32" s="33"/>
      <c r="KXE32" s="33"/>
      <c r="KXF32" s="33"/>
      <c r="KXG32" s="33"/>
      <c r="KXH32" s="33"/>
      <c r="KXI32" s="33"/>
      <c r="KXJ32" s="33"/>
      <c r="KXK32" s="33"/>
      <c r="KXL32" s="33"/>
      <c r="KXM32" s="33"/>
      <c r="KXN32" s="33"/>
      <c r="KXO32" s="33"/>
      <c r="KXP32" s="33"/>
      <c r="KXQ32" s="33"/>
      <c r="KXR32" s="33"/>
      <c r="KXS32" s="33"/>
      <c r="KXT32" s="33"/>
      <c r="KXU32" s="33"/>
      <c r="KXV32" s="33"/>
      <c r="KXW32" s="33"/>
      <c r="KXX32" s="33"/>
      <c r="KXY32" s="33"/>
      <c r="KXZ32" s="33"/>
      <c r="KYA32" s="33"/>
      <c r="KYB32" s="33"/>
      <c r="KYC32" s="33"/>
      <c r="KYD32" s="33"/>
      <c r="KYE32" s="33"/>
      <c r="KYF32" s="33"/>
      <c r="KYG32" s="33"/>
      <c r="KYH32" s="33"/>
      <c r="KYI32" s="33"/>
      <c r="KYJ32" s="33"/>
      <c r="KYK32" s="33"/>
      <c r="KYL32" s="33"/>
      <c r="KYM32" s="33"/>
      <c r="KYN32" s="33"/>
      <c r="KYO32" s="33"/>
      <c r="KYP32" s="33"/>
      <c r="KYQ32" s="33"/>
      <c r="KYR32" s="33"/>
      <c r="KYS32" s="33"/>
      <c r="KYT32" s="33"/>
      <c r="KYU32" s="33"/>
      <c r="KYV32" s="33"/>
      <c r="KYW32" s="33"/>
      <c r="KYX32" s="33"/>
      <c r="KYY32" s="33"/>
      <c r="KYZ32" s="33"/>
      <c r="KZA32" s="33"/>
      <c r="KZB32" s="33"/>
      <c r="KZC32" s="33"/>
      <c r="KZD32" s="33"/>
      <c r="KZE32" s="33"/>
      <c r="KZF32" s="33"/>
      <c r="KZG32" s="33"/>
      <c r="KZH32" s="33"/>
      <c r="KZI32" s="33"/>
      <c r="KZJ32" s="33"/>
      <c r="KZK32" s="33"/>
      <c r="KZL32" s="33"/>
      <c r="KZM32" s="33"/>
      <c r="KZN32" s="33"/>
      <c r="KZO32" s="33"/>
      <c r="KZP32" s="33"/>
      <c r="KZQ32" s="33"/>
      <c r="KZR32" s="33"/>
      <c r="KZS32" s="33"/>
      <c r="KZT32" s="33"/>
      <c r="KZU32" s="33"/>
      <c r="KZV32" s="33"/>
      <c r="KZW32" s="33"/>
      <c r="KZX32" s="33"/>
      <c r="KZY32" s="33"/>
      <c r="KZZ32" s="33"/>
      <c r="LAA32" s="33"/>
      <c r="LAB32" s="33"/>
      <c r="LAC32" s="33"/>
      <c r="LAD32" s="33"/>
      <c r="LAE32" s="33"/>
      <c r="LAF32" s="33"/>
      <c r="LAG32" s="33"/>
      <c r="LAH32" s="33"/>
      <c r="LAI32" s="33"/>
      <c r="LAJ32" s="33"/>
      <c r="LAK32" s="33"/>
      <c r="LAL32" s="33"/>
      <c r="LAM32" s="33"/>
      <c r="LAN32" s="33"/>
      <c r="LAO32" s="33"/>
      <c r="LAP32" s="33"/>
      <c r="LAQ32" s="33"/>
      <c r="LAR32" s="33"/>
      <c r="LAS32" s="33"/>
      <c r="LAT32" s="33"/>
      <c r="LAU32" s="33"/>
      <c r="LAV32" s="33"/>
      <c r="LAW32" s="33"/>
      <c r="LAX32" s="33"/>
      <c r="LAY32" s="33"/>
      <c r="LAZ32" s="33"/>
      <c r="LBA32" s="33"/>
      <c r="LBB32" s="33"/>
      <c r="LBC32" s="33"/>
      <c r="LBD32" s="33"/>
      <c r="LBE32" s="33"/>
      <c r="LBF32" s="33"/>
      <c r="LBG32" s="33"/>
      <c r="LBH32" s="33"/>
      <c r="LBI32" s="33"/>
      <c r="LBJ32" s="33"/>
      <c r="LBK32" s="33"/>
      <c r="LBL32" s="33"/>
      <c r="LBM32" s="33"/>
      <c r="LBN32" s="33"/>
      <c r="LBO32" s="33"/>
      <c r="LBP32" s="33"/>
      <c r="LBQ32" s="33"/>
      <c r="LBR32" s="33"/>
      <c r="LBS32" s="33"/>
      <c r="LBT32" s="33"/>
      <c r="LBU32" s="33"/>
      <c r="LBV32" s="33"/>
      <c r="LBW32" s="33"/>
      <c r="LBX32" s="33"/>
      <c r="LBY32" s="33"/>
      <c r="LBZ32" s="33"/>
      <c r="LCA32" s="33"/>
      <c r="LCB32" s="33"/>
      <c r="LCC32" s="33"/>
      <c r="LCD32" s="33"/>
      <c r="LCE32" s="33"/>
      <c r="LCF32" s="33"/>
      <c r="LCG32" s="33"/>
      <c r="LCH32" s="33"/>
      <c r="LCI32" s="33"/>
      <c r="LCJ32" s="33"/>
      <c r="LCK32" s="33"/>
      <c r="LCL32" s="33"/>
      <c r="LCM32" s="33"/>
      <c r="LCN32" s="33"/>
      <c r="LCO32" s="33"/>
      <c r="LCP32" s="33"/>
      <c r="LCQ32" s="33"/>
      <c r="LCR32" s="33"/>
      <c r="LCS32" s="33"/>
      <c r="LCT32" s="33"/>
      <c r="LCU32" s="33"/>
      <c r="LCV32" s="33"/>
      <c r="LCW32" s="33"/>
      <c r="LCX32" s="33"/>
      <c r="LCY32" s="33"/>
      <c r="LCZ32" s="33"/>
      <c r="LDA32" s="33"/>
      <c r="LDB32" s="33"/>
      <c r="LDC32" s="33"/>
      <c r="LDD32" s="33"/>
      <c r="LDE32" s="33"/>
      <c r="LDF32" s="33"/>
      <c r="LDG32" s="33"/>
      <c r="LDH32" s="33"/>
      <c r="LDI32" s="33"/>
      <c r="LDJ32" s="33"/>
      <c r="LDK32" s="33"/>
      <c r="LDL32" s="33"/>
      <c r="LDM32" s="33"/>
      <c r="LDN32" s="33"/>
      <c r="LDO32" s="33"/>
      <c r="LDP32" s="33"/>
      <c r="LDQ32" s="33"/>
      <c r="LDR32" s="33"/>
      <c r="LDS32" s="33"/>
      <c r="LDT32" s="33"/>
      <c r="LDU32" s="33"/>
      <c r="LDV32" s="33"/>
      <c r="LDW32" s="33"/>
      <c r="LDX32" s="33"/>
      <c r="LDY32" s="33"/>
      <c r="LDZ32" s="33"/>
      <c r="LEA32" s="33"/>
      <c r="LEB32" s="33"/>
      <c r="LEC32" s="33"/>
      <c r="LED32" s="33"/>
      <c r="LEE32" s="33"/>
      <c r="LEF32" s="33"/>
      <c r="LEG32" s="33"/>
      <c r="LEH32" s="33"/>
      <c r="LEI32" s="33"/>
      <c r="LEJ32" s="33"/>
      <c r="LEK32" s="33"/>
      <c r="LEL32" s="33"/>
      <c r="LEM32" s="33"/>
      <c r="LEN32" s="33"/>
      <c r="LEO32" s="33"/>
      <c r="LEP32" s="33"/>
      <c r="LEQ32" s="33"/>
      <c r="LER32" s="33"/>
      <c r="LES32" s="33"/>
      <c r="LET32" s="33"/>
      <c r="LEU32" s="33"/>
      <c r="LEV32" s="33"/>
      <c r="LEW32" s="33"/>
      <c r="LEX32" s="33"/>
      <c r="LEY32" s="33"/>
      <c r="LEZ32" s="33"/>
      <c r="LFA32" s="33"/>
      <c r="LFB32" s="33"/>
      <c r="LFC32" s="33"/>
      <c r="LFD32" s="33"/>
      <c r="LFE32" s="33"/>
      <c r="LFF32" s="33"/>
      <c r="LFG32" s="33"/>
      <c r="LFH32" s="33"/>
      <c r="LFI32" s="33"/>
      <c r="LFJ32" s="33"/>
      <c r="LFK32" s="33"/>
      <c r="LFL32" s="33"/>
      <c r="LFM32" s="33"/>
      <c r="LFN32" s="33"/>
      <c r="LFO32" s="33"/>
      <c r="LFP32" s="33"/>
      <c r="LFQ32" s="33"/>
      <c r="LFR32" s="33"/>
      <c r="LFS32" s="33"/>
      <c r="LFT32" s="33"/>
      <c r="LFU32" s="33"/>
      <c r="LFV32" s="33"/>
      <c r="LFW32" s="33"/>
      <c r="LFX32" s="33"/>
      <c r="LFY32" s="33"/>
      <c r="LFZ32" s="33"/>
      <c r="LGA32" s="33"/>
      <c r="LGB32" s="33"/>
      <c r="LGC32" s="33"/>
      <c r="LGD32" s="33"/>
      <c r="LGE32" s="33"/>
      <c r="LGF32" s="33"/>
      <c r="LGG32" s="33"/>
      <c r="LGH32" s="33"/>
      <c r="LGI32" s="33"/>
      <c r="LGJ32" s="33"/>
      <c r="LGK32" s="33"/>
      <c r="LGL32" s="33"/>
      <c r="LGM32" s="33"/>
      <c r="LGN32" s="33"/>
      <c r="LGO32" s="33"/>
      <c r="LGP32" s="33"/>
      <c r="LGQ32" s="33"/>
      <c r="LGR32" s="33"/>
      <c r="LGS32" s="33"/>
      <c r="LGT32" s="33"/>
      <c r="LGU32" s="33"/>
      <c r="LGV32" s="33"/>
      <c r="LGW32" s="33"/>
      <c r="LGX32" s="33"/>
      <c r="LGY32" s="33"/>
      <c r="LGZ32" s="33"/>
      <c r="LHA32" s="33"/>
      <c r="LHB32" s="33"/>
      <c r="LHC32" s="33"/>
      <c r="LHD32" s="33"/>
      <c r="LHE32" s="33"/>
      <c r="LHF32" s="33"/>
      <c r="LHG32" s="33"/>
      <c r="LHH32" s="33"/>
      <c r="LHI32" s="33"/>
      <c r="LHJ32" s="33"/>
      <c r="LHK32" s="33"/>
      <c r="LHL32" s="33"/>
      <c r="LHM32" s="33"/>
      <c r="LHN32" s="33"/>
      <c r="LHO32" s="33"/>
      <c r="LHP32" s="33"/>
      <c r="LHQ32" s="33"/>
      <c r="LHR32" s="33"/>
      <c r="LHS32" s="33"/>
      <c r="LHT32" s="33"/>
      <c r="LHU32" s="33"/>
      <c r="LHV32" s="33"/>
      <c r="LHW32" s="33"/>
      <c r="LHX32" s="33"/>
      <c r="LHY32" s="33"/>
      <c r="LHZ32" s="33"/>
      <c r="LIA32" s="33"/>
      <c r="LIB32" s="33"/>
      <c r="LIC32" s="33"/>
      <c r="LID32" s="33"/>
      <c r="LIE32" s="33"/>
      <c r="LIF32" s="33"/>
      <c r="LIG32" s="33"/>
      <c r="LIH32" s="33"/>
      <c r="LII32" s="33"/>
      <c r="LIJ32" s="33"/>
      <c r="LIK32" s="33"/>
      <c r="LIL32" s="33"/>
      <c r="LIM32" s="33"/>
      <c r="LIN32" s="33"/>
      <c r="LIO32" s="33"/>
      <c r="LIP32" s="33"/>
      <c r="LIQ32" s="33"/>
      <c r="LIR32" s="33"/>
      <c r="LIS32" s="33"/>
      <c r="LIT32" s="33"/>
      <c r="LIU32" s="33"/>
      <c r="LIV32" s="33"/>
      <c r="LIW32" s="33"/>
      <c r="LIX32" s="33"/>
      <c r="LIY32" s="33"/>
      <c r="LIZ32" s="33"/>
      <c r="LJA32" s="33"/>
      <c r="LJB32" s="33"/>
      <c r="LJC32" s="33"/>
      <c r="LJD32" s="33"/>
      <c r="LJE32" s="33"/>
      <c r="LJF32" s="33"/>
      <c r="LJG32" s="33"/>
      <c r="LJH32" s="33"/>
      <c r="LJI32" s="33"/>
      <c r="LJJ32" s="33"/>
      <c r="LJK32" s="33"/>
      <c r="LJL32" s="33"/>
      <c r="LJM32" s="33"/>
      <c r="LJN32" s="33"/>
      <c r="LJO32" s="33"/>
      <c r="LJP32" s="33"/>
      <c r="LJQ32" s="33"/>
      <c r="LJR32" s="33"/>
      <c r="LJS32" s="33"/>
      <c r="LJT32" s="33"/>
      <c r="LJU32" s="33"/>
      <c r="LJV32" s="33"/>
      <c r="LJW32" s="33"/>
      <c r="LJX32" s="33"/>
      <c r="LJY32" s="33"/>
      <c r="LJZ32" s="33"/>
      <c r="LKA32" s="33"/>
      <c r="LKB32" s="33"/>
      <c r="LKC32" s="33"/>
      <c r="LKD32" s="33"/>
      <c r="LKE32" s="33"/>
      <c r="LKF32" s="33"/>
      <c r="LKG32" s="33"/>
      <c r="LKH32" s="33"/>
      <c r="LKI32" s="33"/>
      <c r="LKJ32" s="33"/>
      <c r="LKK32" s="33"/>
      <c r="LKL32" s="33"/>
      <c r="LKM32" s="33"/>
      <c r="LKN32" s="33"/>
      <c r="LKO32" s="33"/>
      <c r="LKP32" s="33"/>
      <c r="LKQ32" s="33"/>
      <c r="LKR32" s="33"/>
      <c r="LKS32" s="33"/>
      <c r="LKT32" s="33"/>
      <c r="LKU32" s="33"/>
      <c r="LKV32" s="33"/>
      <c r="LKW32" s="33"/>
      <c r="LKX32" s="33"/>
      <c r="LKY32" s="33"/>
      <c r="LKZ32" s="33"/>
      <c r="LLA32" s="33"/>
      <c r="LLB32" s="33"/>
      <c r="LLC32" s="33"/>
      <c r="LLD32" s="33"/>
      <c r="LLE32" s="33"/>
      <c r="LLF32" s="33"/>
      <c r="LLG32" s="33"/>
      <c r="LLH32" s="33"/>
      <c r="LLI32" s="33"/>
      <c r="LLJ32" s="33"/>
      <c r="LLK32" s="33"/>
      <c r="LLL32" s="33"/>
      <c r="LLM32" s="33"/>
      <c r="LLN32" s="33"/>
      <c r="LLO32" s="33"/>
      <c r="LLP32" s="33"/>
      <c r="LLQ32" s="33"/>
      <c r="LLR32" s="33"/>
      <c r="LLS32" s="33"/>
      <c r="LLT32" s="33"/>
      <c r="LLU32" s="33"/>
      <c r="LLV32" s="33"/>
      <c r="LLW32" s="33"/>
      <c r="LLX32" s="33"/>
      <c r="LLY32" s="33"/>
      <c r="LLZ32" s="33"/>
      <c r="LMA32" s="33"/>
      <c r="LMB32" s="33"/>
      <c r="LMC32" s="33"/>
      <c r="LMD32" s="33"/>
      <c r="LME32" s="33"/>
      <c r="LMF32" s="33"/>
      <c r="LMG32" s="33"/>
      <c r="LMH32" s="33"/>
      <c r="LMI32" s="33"/>
      <c r="LMJ32" s="33"/>
      <c r="LMK32" s="33"/>
      <c r="LML32" s="33"/>
      <c r="LMM32" s="33"/>
      <c r="LMN32" s="33"/>
      <c r="LMO32" s="33"/>
      <c r="LMP32" s="33"/>
      <c r="LMQ32" s="33"/>
      <c r="LMR32" s="33"/>
      <c r="LMS32" s="33"/>
      <c r="LMT32" s="33"/>
      <c r="LMU32" s="33"/>
      <c r="LMV32" s="33"/>
      <c r="LMW32" s="33"/>
      <c r="LMX32" s="33"/>
      <c r="LMY32" s="33"/>
      <c r="LMZ32" s="33"/>
      <c r="LNA32" s="33"/>
      <c r="LNB32" s="33"/>
      <c r="LNC32" s="33"/>
      <c r="LND32" s="33"/>
      <c r="LNE32" s="33"/>
      <c r="LNF32" s="33"/>
      <c r="LNG32" s="33"/>
      <c r="LNH32" s="33"/>
      <c r="LNI32" s="33"/>
      <c r="LNJ32" s="33"/>
      <c r="LNK32" s="33"/>
      <c r="LNL32" s="33"/>
      <c r="LNM32" s="33"/>
      <c r="LNN32" s="33"/>
      <c r="LNO32" s="33"/>
      <c r="LNP32" s="33"/>
      <c r="LNQ32" s="33"/>
      <c r="LNR32" s="33"/>
      <c r="LNS32" s="33"/>
      <c r="LNT32" s="33"/>
      <c r="LNU32" s="33"/>
      <c r="LNV32" s="33"/>
      <c r="LNW32" s="33"/>
      <c r="LNX32" s="33"/>
      <c r="LNY32" s="33"/>
      <c r="LNZ32" s="33"/>
      <c r="LOA32" s="33"/>
      <c r="LOB32" s="33"/>
      <c r="LOC32" s="33"/>
      <c r="LOD32" s="33"/>
      <c r="LOE32" s="33"/>
      <c r="LOF32" s="33"/>
      <c r="LOG32" s="33"/>
      <c r="LOH32" s="33"/>
      <c r="LOI32" s="33"/>
      <c r="LOJ32" s="33"/>
      <c r="LOK32" s="33"/>
      <c r="LOL32" s="33"/>
      <c r="LOM32" s="33"/>
      <c r="LON32" s="33"/>
      <c r="LOO32" s="33"/>
      <c r="LOP32" s="33"/>
      <c r="LOQ32" s="33"/>
      <c r="LOR32" s="33"/>
      <c r="LOS32" s="33"/>
      <c r="LOT32" s="33"/>
      <c r="LOU32" s="33"/>
      <c r="LOV32" s="33"/>
      <c r="LOW32" s="33"/>
      <c r="LOX32" s="33"/>
      <c r="LOY32" s="33"/>
      <c r="LOZ32" s="33"/>
      <c r="LPA32" s="33"/>
      <c r="LPB32" s="33"/>
      <c r="LPC32" s="33"/>
      <c r="LPD32" s="33"/>
      <c r="LPE32" s="33"/>
      <c r="LPF32" s="33"/>
      <c r="LPG32" s="33"/>
      <c r="LPH32" s="33"/>
      <c r="LPI32" s="33"/>
      <c r="LPJ32" s="33"/>
      <c r="LPK32" s="33"/>
      <c r="LPL32" s="33"/>
      <c r="LPM32" s="33"/>
      <c r="LPN32" s="33"/>
      <c r="LPO32" s="33"/>
      <c r="LPP32" s="33"/>
      <c r="LPQ32" s="33"/>
      <c r="LPR32" s="33"/>
      <c r="LPS32" s="33"/>
      <c r="LPT32" s="33"/>
      <c r="LPU32" s="33"/>
      <c r="LPV32" s="33"/>
      <c r="LPW32" s="33"/>
      <c r="LPX32" s="33"/>
      <c r="LPY32" s="33"/>
      <c r="LPZ32" s="33"/>
      <c r="LQA32" s="33"/>
      <c r="LQB32" s="33"/>
      <c r="LQC32" s="33"/>
      <c r="LQD32" s="33"/>
      <c r="LQE32" s="33"/>
      <c r="LQF32" s="33"/>
      <c r="LQG32" s="33"/>
      <c r="LQH32" s="33"/>
      <c r="LQI32" s="33"/>
      <c r="LQJ32" s="33"/>
      <c r="LQK32" s="33"/>
      <c r="LQL32" s="33"/>
      <c r="LQM32" s="33"/>
      <c r="LQN32" s="33"/>
      <c r="LQO32" s="33"/>
      <c r="LQP32" s="33"/>
      <c r="LQQ32" s="33"/>
      <c r="LQR32" s="33"/>
      <c r="LQS32" s="33"/>
      <c r="LQT32" s="33"/>
      <c r="LQU32" s="33"/>
      <c r="LQV32" s="33"/>
      <c r="LQW32" s="33"/>
      <c r="LQX32" s="33"/>
      <c r="LQY32" s="33"/>
      <c r="LQZ32" s="33"/>
      <c r="LRA32" s="33"/>
      <c r="LRB32" s="33"/>
      <c r="LRC32" s="33"/>
      <c r="LRD32" s="33"/>
      <c r="LRE32" s="33"/>
      <c r="LRF32" s="33"/>
      <c r="LRG32" s="33"/>
      <c r="LRH32" s="33"/>
      <c r="LRI32" s="33"/>
      <c r="LRJ32" s="33"/>
      <c r="LRK32" s="33"/>
      <c r="LRL32" s="33"/>
      <c r="LRM32" s="33"/>
      <c r="LRN32" s="33"/>
      <c r="LRO32" s="33"/>
      <c r="LRP32" s="33"/>
      <c r="LRQ32" s="33"/>
      <c r="LRR32" s="33"/>
      <c r="LRS32" s="33"/>
      <c r="LRT32" s="33"/>
      <c r="LRU32" s="33"/>
      <c r="LRV32" s="33"/>
      <c r="LRW32" s="33"/>
      <c r="LRX32" s="33"/>
      <c r="LRY32" s="33"/>
      <c r="LRZ32" s="33"/>
      <c r="LSA32" s="33"/>
      <c r="LSB32" s="33"/>
      <c r="LSC32" s="33"/>
      <c r="LSD32" s="33"/>
      <c r="LSE32" s="33"/>
      <c r="LSF32" s="33"/>
      <c r="LSG32" s="33"/>
      <c r="LSH32" s="33"/>
      <c r="LSI32" s="33"/>
      <c r="LSJ32" s="33"/>
      <c r="LSK32" s="33"/>
      <c r="LSL32" s="33"/>
      <c r="LSM32" s="33"/>
      <c r="LSN32" s="33"/>
      <c r="LSO32" s="33"/>
      <c r="LSP32" s="33"/>
      <c r="LSQ32" s="33"/>
      <c r="LSR32" s="33"/>
      <c r="LSS32" s="33"/>
      <c r="LST32" s="33"/>
      <c r="LSU32" s="33"/>
      <c r="LSV32" s="33"/>
      <c r="LSW32" s="33"/>
      <c r="LSX32" s="33"/>
      <c r="LSY32" s="33"/>
      <c r="LSZ32" s="33"/>
      <c r="LTA32" s="33"/>
      <c r="LTB32" s="33"/>
      <c r="LTC32" s="33"/>
      <c r="LTD32" s="33"/>
      <c r="LTE32" s="33"/>
      <c r="LTF32" s="33"/>
      <c r="LTG32" s="33"/>
      <c r="LTH32" s="33"/>
      <c r="LTI32" s="33"/>
      <c r="LTJ32" s="33"/>
      <c r="LTK32" s="33"/>
      <c r="LTL32" s="33"/>
      <c r="LTM32" s="33"/>
      <c r="LTN32" s="33"/>
      <c r="LTO32" s="33"/>
      <c r="LTP32" s="33"/>
      <c r="LTQ32" s="33"/>
      <c r="LTR32" s="33"/>
      <c r="LTS32" s="33"/>
      <c r="LTT32" s="33"/>
      <c r="LTU32" s="33"/>
      <c r="LTV32" s="33"/>
      <c r="LTW32" s="33"/>
      <c r="LTX32" s="33"/>
      <c r="LTY32" s="33"/>
      <c r="LTZ32" s="33"/>
      <c r="LUA32" s="33"/>
      <c r="LUB32" s="33"/>
      <c r="LUC32" s="33"/>
      <c r="LUD32" s="33"/>
      <c r="LUE32" s="33"/>
      <c r="LUF32" s="33"/>
      <c r="LUG32" s="33"/>
      <c r="LUH32" s="33"/>
      <c r="LUI32" s="33"/>
      <c r="LUJ32" s="33"/>
      <c r="LUK32" s="33"/>
      <c r="LUL32" s="33"/>
      <c r="LUM32" s="33"/>
      <c r="LUN32" s="33"/>
      <c r="LUO32" s="33"/>
      <c r="LUP32" s="33"/>
      <c r="LUQ32" s="33"/>
      <c r="LUR32" s="33"/>
      <c r="LUS32" s="33"/>
      <c r="LUT32" s="33"/>
      <c r="LUU32" s="33"/>
      <c r="LUV32" s="33"/>
      <c r="LUW32" s="33"/>
      <c r="LUX32" s="33"/>
      <c r="LUY32" s="33"/>
      <c r="LUZ32" s="33"/>
      <c r="LVA32" s="33"/>
      <c r="LVB32" s="33"/>
      <c r="LVC32" s="33"/>
      <c r="LVD32" s="33"/>
      <c r="LVE32" s="33"/>
      <c r="LVF32" s="33"/>
      <c r="LVG32" s="33"/>
      <c r="LVH32" s="33"/>
      <c r="LVI32" s="33"/>
      <c r="LVJ32" s="33"/>
      <c r="LVK32" s="33"/>
      <c r="LVL32" s="33"/>
      <c r="LVM32" s="33"/>
      <c r="LVN32" s="33"/>
      <c r="LVO32" s="33"/>
      <c r="LVP32" s="33"/>
      <c r="LVQ32" s="33"/>
      <c r="LVR32" s="33"/>
      <c r="LVS32" s="33"/>
      <c r="LVT32" s="33"/>
      <c r="LVU32" s="33"/>
      <c r="LVV32" s="33"/>
      <c r="LVW32" s="33"/>
      <c r="LVX32" s="33"/>
      <c r="LVY32" s="33"/>
      <c r="LVZ32" s="33"/>
      <c r="LWA32" s="33"/>
      <c r="LWB32" s="33"/>
      <c r="LWC32" s="33"/>
      <c r="LWD32" s="33"/>
      <c r="LWE32" s="33"/>
      <c r="LWF32" s="33"/>
      <c r="LWG32" s="33"/>
      <c r="LWH32" s="33"/>
      <c r="LWI32" s="33"/>
      <c r="LWJ32" s="33"/>
      <c r="LWK32" s="33"/>
      <c r="LWL32" s="33"/>
      <c r="LWM32" s="33"/>
      <c r="LWN32" s="33"/>
      <c r="LWO32" s="33"/>
      <c r="LWP32" s="33"/>
      <c r="LWQ32" s="33"/>
      <c r="LWR32" s="33"/>
      <c r="LWS32" s="33"/>
      <c r="LWT32" s="33"/>
      <c r="LWU32" s="33"/>
      <c r="LWV32" s="33"/>
      <c r="LWW32" s="33"/>
      <c r="LWX32" s="33"/>
      <c r="LWY32" s="33"/>
      <c r="LWZ32" s="33"/>
      <c r="LXA32" s="33"/>
      <c r="LXB32" s="33"/>
      <c r="LXC32" s="33"/>
      <c r="LXD32" s="33"/>
      <c r="LXE32" s="33"/>
      <c r="LXF32" s="33"/>
      <c r="LXG32" s="33"/>
      <c r="LXH32" s="33"/>
      <c r="LXI32" s="33"/>
      <c r="LXJ32" s="33"/>
      <c r="LXK32" s="33"/>
      <c r="LXL32" s="33"/>
      <c r="LXM32" s="33"/>
      <c r="LXN32" s="33"/>
      <c r="LXO32" s="33"/>
      <c r="LXP32" s="33"/>
      <c r="LXQ32" s="33"/>
      <c r="LXR32" s="33"/>
      <c r="LXS32" s="33"/>
      <c r="LXT32" s="33"/>
      <c r="LXU32" s="33"/>
      <c r="LXV32" s="33"/>
      <c r="LXW32" s="33"/>
      <c r="LXX32" s="33"/>
      <c r="LXY32" s="33"/>
      <c r="LXZ32" s="33"/>
      <c r="LYA32" s="33"/>
      <c r="LYB32" s="33"/>
      <c r="LYC32" s="33"/>
      <c r="LYD32" s="33"/>
      <c r="LYE32" s="33"/>
      <c r="LYF32" s="33"/>
      <c r="LYG32" s="33"/>
      <c r="LYH32" s="33"/>
      <c r="LYI32" s="33"/>
      <c r="LYJ32" s="33"/>
      <c r="LYK32" s="33"/>
      <c r="LYL32" s="33"/>
      <c r="LYM32" s="33"/>
      <c r="LYN32" s="33"/>
      <c r="LYO32" s="33"/>
      <c r="LYP32" s="33"/>
      <c r="LYQ32" s="33"/>
      <c r="LYR32" s="33"/>
      <c r="LYS32" s="33"/>
      <c r="LYT32" s="33"/>
      <c r="LYU32" s="33"/>
      <c r="LYV32" s="33"/>
      <c r="LYW32" s="33"/>
      <c r="LYX32" s="33"/>
      <c r="LYY32" s="33"/>
      <c r="LYZ32" s="33"/>
      <c r="LZA32" s="33"/>
      <c r="LZB32" s="33"/>
      <c r="LZC32" s="33"/>
      <c r="LZD32" s="33"/>
      <c r="LZE32" s="33"/>
      <c r="LZF32" s="33"/>
      <c r="LZG32" s="33"/>
      <c r="LZH32" s="33"/>
      <c r="LZI32" s="33"/>
      <c r="LZJ32" s="33"/>
      <c r="LZK32" s="33"/>
      <c r="LZL32" s="33"/>
      <c r="LZM32" s="33"/>
      <c r="LZN32" s="33"/>
      <c r="LZO32" s="33"/>
      <c r="LZP32" s="33"/>
      <c r="LZQ32" s="33"/>
      <c r="LZR32" s="33"/>
      <c r="LZS32" s="33"/>
      <c r="LZT32" s="33"/>
      <c r="LZU32" s="33"/>
      <c r="LZV32" s="33"/>
      <c r="LZW32" s="33"/>
      <c r="LZX32" s="33"/>
      <c r="LZY32" s="33"/>
      <c r="LZZ32" s="33"/>
      <c r="MAA32" s="33"/>
      <c r="MAB32" s="33"/>
      <c r="MAC32" s="33"/>
      <c r="MAD32" s="33"/>
      <c r="MAE32" s="33"/>
      <c r="MAF32" s="33"/>
      <c r="MAG32" s="33"/>
      <c r="MAH32" s="33"/>
      <c r="MAI32" s="33"/>
      <c r="MAJ32" s="33"/>
      <c r="MAK32" s="33"/>
      <c r="MAL32" s="33"/>
      <c r="MAM32" s="33"/>
      <c r="MAN32" s="33"/>
      <c r="MAO32" s="33"/>
      <c r="MAP32" s="33"/>
      <c r="MAQ32" s="33"/>
      <c r="MAR32" s="33"/>
      <c r="MAS32" s="33"/>
      <c r="MAT32" s="33"/>
      <c r="MAU32" s="33"/>
      <c r="MAV32" s="33"/>
      <c r="MAW32" s="33"/>
      <c r="MAX32" s="33"/>
      <c r="MAY32" s="33"/>
      <c r="MAZ32" s="33"/>
      <c r="MBA32" s="33"/>
      <c r="MBB32" s="33"/>
      <c r="MBC32" s="33"/>
      <c r="MBD32" s="33"/>
      <c r="MBE32" s="33"/>
      <c r="MBF32" s="33"/>
      <c r="MBG32" s="33"/>
      <c r="MBH32" s="33"/>
      <c r="MBI32" s="33"/>
      <c r="MBJ32" s="33"/>
      <c r="MBK32" s="33"/>
      <c r="MBL32" s="33"/>
      <c r="MBM32" s="33"/>
      <c r="MBN32" s="33"/>
      <c r="MBO32" s="33"/>
      <c r="MBP32" s="33"/>
      <c r="MBQ32" s="33"/>
      <c r="MBR32" s="33"/>
      <c r="MBS32" s="33"/>
      <c r="MBT32" s="33"/>
      <c r="MBU32" s="33"/>
      <c r="MBV32" s="33"/>
      <c r="MBW32" s="33"/>
      <c r="MBX32" s="33"/>
      <c r="MBY32" s="33"/>
      <c r="MBZ32" s="33"/>
      <c r="MCA32" s="33"/>
      <c r="MCB32" s="33"/>
      <c r="MCC32" s="33"/>
      <c r="MCD32" s="33"/>
      <c r="MCE32" s="33"/>
      <c r="MCF32" s="33"/>
      <c r="MCG32" s="33"/>
      <c r="MCH32" s="33"/>
      <c r="MCI32" s="33"/>
      <c r="MCJ32" s="33"/>
      <c r="MCK32" s="33"/>
      <c r="MCL32" s="33"/>
      <c r="MCM32" s="33"/>
      <c r="MCN32" s="33"/>
      <c r="MCO32" s="33"/>
      <c r="MCP32" s="33"/>
      <c r="MCQ32" s="33"/>
      <c r="MCR32" s="33"/>
      <c r="MCS32" s="33"/>
      <c r="MCT32" s="33"/>
      <c r="MCU32" s="33"/>
      <c r="MCV32" s="33"/>
      <c r="MCW32" s="33"/>
      <c r="MCX32" s="33"/>
      <c r="MCY32" s="33"/>
      <c r="MCZ32" s="33"/>
      <c r="MDA32" s="33"/>
      <c r="MDB32" s="33"/>
      <c r="MDC32" s="33"/>
      <c r="MDD32" s="33"/>
      <c r="MDE32" s="33"/>
      <c r="MDF32" s="33"/>
      <c r="MDG32" s="33"/>
      <c r="MDH32" s="33"/>
      <c r="MDI32" s="33"/>
      <c r="MDJ32" s="33"/>
      <c r="MDK32" s="33"/>
      <c r="MDL32" s="33"/>
      <c r="MDM32" s="33"/>
      <c r="MDN32" s="33"/>
      <c r="MDO32" s="33"/>
      <c r="MDP32" s="33"/>
      <c r="MDQ32" s="33"/>
      <c r="MDR32" s="33"/>
      <c r="MDS32" s="33"/>
      <c r="MDT32" s="33"/>
      <c r="MDU32" s="33"/>
      <c r="MDV32" s="33"/>
      <c r="MDW32" s="33"/>
      <c r="MDX32" s="33"/>
      <c r="MDY32" s="33"/>
      <c r="MDZ32" s="33"/>
      <c r="MEA32" s="33"/>
      <c r="MEB32" s="33"/>
      <c r="MEC32" s="33"/>
      <c r="MED32" s="33"/>
      <c r="MEE32" s="33"/>
      <c r="MEF32" s="33"/>
      <c r="MEG32" s="33"/>
      <c r="MEH32" s="33"/>
      <c r="MEI32" s="33"/>
      <c r="MEJ32" s="33"/>
      <c r="MEK32" s="33"/>
      <c r="MEL32" s="33"/>
      <c r="MEM32" s="33"/>
      <c r="MEN32" s="33"/>
      <c r="MEO32" s="33"/>
      <c r="MEP32" s="33"/>
      <c r="MEQ32" s="33"/>
      <c r="MER32" s="33"/>
      <c r="MES32" s="33"/>
      <c r="MET32" s="33"/>
      <c r="MEU32" s="33"/>
      <c r="MEV32" s="33"/>
      <c r="MEW32" s="33"/>
      <c r="MEX32" s="33"/>
      <c r="MEY32" s="33"/>
      <c r="MEZ32" s="33"/>
      <c r="MFA32" s="33"/>
      <c r="MFB32" s="33"/>
      <c r="MFC32" s="33"/>
      <c r="MFD32" s="33"/>
      <c r="MFE32" s="33"/>
      <c r="MFF32" s="33"/>
      <c r="MFG32" s="33"/>
      <c r="MFH32" s="33"/>
      <c r="MFI32" s="33"/>
      <c r="MFJ32" s="33"/>
      <c r="MFK32" s="33"/>
      <c r="MFL32" s="33"/>
      <c r="MFM32" s="33"/>
      <c r="MFN32" s="33"/>
      <c r="MFO32" s="33"/>
      <c r="MFP32" s="33"/>
      <c r="MFQ32" s="33"/>
      <c r="MFR32" s="33"/>
      <c r="MFS32" s="33"/>
      <c r="MFT32" s="33"/>
      <c r="MFU32" s="33"/>
      <c r="MFV32" s="33"/>
      <c r="MFW32" s="33"/>
      <c r="MFX32" s="33"/>
      <c r="MFY32" s="33"/>
      <c r="MFZ32" s="33"/>
      <c r="MGA32" s="33"/>
      <c r="MGB32" s="33"/>
      <c r="MGC32" s="33"/>
      <c r="MGD32" s="33"/>
      <c r="MGE32" s="33"/>
      <c r="MGF32" s="33"/>
      <c r="MGG32" s="33"/>
      <c r="MGH32" s="33"/>
      <c r="MGI32" s="33"/>
      <c r="MGJ32" s="33"/>
      <c r="MGK32" s="33"/>
      <c r="MGL32" s="33"/>
      <c r="MGM32" s="33"/>
      <c r="MGN32" s="33"/>
      <c r="MGO32" s="33"/>
      <c r="MGP32" s="33"/>
      <c r="MGQ32" s="33"/>
      <c r="MGR32" s="33"/>
      <c r="MGS32" s="33"/>
      <c r="MGT32" s="33"/>
      <c r="MGU32" s="33"/>
      <c r="MGV32" s="33"/>
      <c r="MGW32" s="33"/>
      <c r="MGX32" s="33"/>
      <c r="MGY32" s="33"/>
      <c r="MGZ32" s="33"/>
      <c r="MHA32" s="33"/>
      <c r="MHB32" s="33"/>
      <c r="MHC32" s="33"/>
      <c r="MHD32" s="33"/>
      <c r="MHE32" s="33"/>
      <c r="MHF32" s="33"/>
      <c r="MHG32" s="33"/>
      <c r="MHH32" s="33"/>
      <c r="MHI32" s="33"/>
      <c r="MHJ32" s="33"/>
      <c r="MHK32" s="33"/>
      <c r="MHL32" s="33"/>
      <c r="MHM32" s="33"/>
      <c r="MHN32" s="33"/>
      <c r="MHO32" s="33"/>
      <c r="MHP32" s="33"/>
      <c r="MHQ32" s="33"/>
      <c r="MHR32" s="33"/>
      <c r="MHS32" s="33"/>
      <c r="MHT32" s="33"/>
      <c r="MHU32" s="33"/>
      <c r="MHV32" s="33"/>
      <c r="MHW32" s="33"/>
      <c r="MHX32" s="33"/>
      <c r="MHY32" s="33"/>
      <c r="MHZ32" s="33"/>
      <c r="MIA32" s="33"/>
      <c r="MIB32" s="33"/>
      <c r="MIC32" s="33"/>
      <c r="MID32" s="33"/>
      <c r="MIE32" s="33"/>
      <c r="MIF32" s="33"/>
      <c r="MIG32" s="33"/>
      <c r="MIH32" s="33"/>
      <c r="MII32" s="33"/>
      <c r="MIJ32" s="33"/>
      <c r="MIK32" s="33"/>
      <c r="MIL32" s="33"/>
      <c r="MIM32" s="33"/>
      <c r="MIN32" s="33"/>
      <c r="MIO32" s="33"/>
      <c r="MIP32" s="33"/>
      <c r="MIQ32" s="33"/>
      <c r="MIR32" s="33"/>
      <c r="MIS32" s="33"/>
      <c r="MIT32" s="33"/>
      <c r="MIU32" s="33"/>
      <c r="MIV32" s="33"/>
      <c r="MIW32" s="33"/>
      <c r="MIX32" s="33"/>
      <c r="MIY32" s="33"/>
      <c r="MIZ32" s="33"/>
      <c r="MJA32" s="33"/>
      <c r="MJB32" s="33"/>
      <c r="MJC32" s="33"/>
      <c r="MJD32" s="33"/>
      <c r="MJE32" s="33"/>
      <c r="MJF32" s="33"/>
      <c r="MJG32" s="33"/>
      <c r="MJH32" s="33"/>
      <c r="MJI32" s="33"/>
      <c r="MJJ32" s="33"/>
      <c r="MJK32" s="33"/>
      <c r="MJL32" s="33"/>
      <c r="MJM32" s="33"/>
      <c r="MJN32" s="33"/>
      <c r="MJO32" s="33"/>
      <c r="MJP32" s="33"/>
      <c r="MJQ32" s="33"/>
      <c r="MJR32" s="33"/>
      <c r="MJS32" s="33"/>
      <c r="MJT32" s="33"/>
      <c r="MJU32" s="33"/>
      <c r="MJV32" s="33"/>
      <c r="MJW32" s="33"/>
      <c r="MJX32" s="33"/>
      <c r="MJY32" s="33"/>
      <c r="MJZ32" s="33"/>
      <c r="MKA32" s="33"/>
      <c r="MKB32" s="33"/>
      <c r="MKC32" s="33"/>
      <c r="MKD32" s="33"/>
      <c r="MKE32" s="33"/>
      <c r="MKF32" s="33"/>
      <c r="MKG32" s="33"/>
      <c r="MKH32" s="33"/>
      <c r="MKI32" s="33"/>
      <c r="MKJ32" s="33"/>
      <c r="MKK32" s="33"/>
      <c r="MKL32" s="33"/>
      <c r="MKM32" s="33"/>
      <c r="MKN32" s="33"/>
      <c r="MKO32" s="33"/>
      <c r="MKP32" s="33"/>
      <c r="MKQ32" s="33"/>
      <c r="MKR32" s="33"/>
      <c r="MKS32" s="33"/>
      <c r="MKT32" s="33"/>
      <c r="MKU32" s="33"/>
      <c r="MKV32" s="33"/>
      <c r="MKW32" s="33"/>
      <c r="MKX32" s="33"/>
      <c r="MKY32" s="33"/>
      <c r="MKZ32" s="33"/>
      <c r="MLA32" s="33"/>
      <c r="MLB32" s="33"/>
      <c r="MLC32" s="33"/>
      <c r="MLD32" s="33"/>
      <c r="MLE32" s="33"/>
      <c r="MLF32" s="33"/>
      <c r="MLG32" s="33"/>
      <c r="MLH32" s="33"/>
      <c r="MLI32" s="33"/>
      <c r="MLJ32" s="33"/>
      <c r="MLK32" s="33"/>
      <c r="MLL32" s="33"/>
      <c r="MLM32" s="33"/>
      <c r="MLN32" s="33"/>
      <c r="MLO32" s="33"/>
      <c r="MLP32" s="33"/>
      <c r="MLQ32" s="33"/>
      <c r="MLR32" s="33"/>
      <c r="MLS32" s="33"/>
      <c r="MLT32" s="33"/>
      <c r="MLU32" s="33"/>
      <c r="MLV32" s="33"/>
      <c r="MLW32" s="33"/>
      <c r="MLX32" s="33"/>
      <c r="MLY32" s="33"/>
      <c r="MLZ32" s="33"/>
      <c r="MMA32" s="33"/>
      <c r="MMB32" s="33"/>
      <c r="MMC32" s="33"/>
      <c r="MMD32" s="33"/>
      <c r="MME32" s="33"/>
      <c r="MMF32" s="33"/>
      <c r="MMG32" s="33"/>
      <c r="MMH32" s="33"/>
      <c r="MMI32" s="33"/>
      <c r="MMJ32" s="33"/>
      <c r="MMK32" s="33"/>
      <c r="MML32" s="33"/>
      <c r="MMM32" s="33"/>
      <c r="MMN32" s="33"/>
      <c r="MMO32" s="33"/>
      <c r="MMP32" s="33"/>
      <c r="MMQ32" s="33"/>
      <c r="MMR32" s="33"/>
      <c r="MMS32" s="33"/>
      <c r="MMT32" s="33"/>
      <c r="MMU32" s="33"/>
      <c r="MMV32" s="33"/>
      <c r="MMW32" s="33"/>
      <c r="MMX32" s="33"/>
      <c r="MMY32" s="33"/>
      <c r="MMZ32" s="33"/>
      <c r="MNA32" s="33"/>
      <c r="MNB32" s="33"/>
      <c r="MNC32" s="33"/>
      <c r="MND32" s="33"/>
      <c r="MNE32" s="33"/>
      <c r="MNF32" s="33"/>
      <c r="MNG32" s="33"/>
      <c r="MNH32" s="33"/>
      <c r="MNI32" s="33"/>
      <c r="MNJ32" s="33"/>
      <c r="MNK32" s="33"/>
      <c r="MNL32" s="33"/>
      <c r="MNM32" s="33"/>
      <c r="MNN32" s="33"/>
      <c r="MNO32" s="33"/>
      <c r="MNP32" s="33"/>
      <c r="MNQ32" s="33"/>
      <c r="MNR32" s="33"/>
      <c r="MNS32" s="33"/>
      <c r="MNT32" s="33"/>
      <c r="MNU32" s="33"/>
      <c r="MNV32" s="33"/>
      <c r="MNW32" s="33"/>
      <c r="MNX32" s="33"/>
      <c r="MNY32" s="33"/>
      <c r="MNZ32" s="33"/>
      <c r="MOA32" s="33"/>
      <c r="MOB32" s="33"/>
      <c r="MOC32" s="33"/>
      <c r="MOD32" s="33"/>
      <c r="MOE32" s="33"/>
      <c r="MOF32" s="33"/>
      <c r="MOG32" s="33"/>
      <c r="MOH32" s="33"/>
      <c r="MOI32" s="33"/>
      <c r="MOJ32" s="33"/>
      <c r="MOK32" s="33"/>
      <c r="MOL32" s="33"/>
      <c r="MOM32" s="33"/>
      <c r="MON32" s="33"/>
      <c r="MOO32" s="33"/>
      <c r="MOP32" s="33"/>
      <c r="MOQ32" s="33"/>
      <c r="MOR32" s="33"/>
      <c r="MOS32" s="33"/>
      <c r="MOT32" s="33"/>
      <c r="MOU32" s="33"/>
      <c r="MOV32" s="33"/>
      <c r="MOW32" s="33"/>
      <c r="MOX32" s="33"/>
      <c r="MOY32" s="33"/>
      <c r="MOZ32" s="33"/>
      <c r="MPA32" s="33"/>
      <c r="MPB32" s="33"/>
      <c r="MPC32" s="33"/>
      <c r="MPD32" s="33"/>
      <c r="MPE32" s="33"/>
      <c r="MPF32" s="33"/>
      <c r="MPG32" s="33"/>
      <c r="MPH32" s="33"/>
      <c r="MPI32" s="33"/>
      <c r="MPJ32" s="33"/>
      <c r="MPK32" s="33"/>
      <c r="MPL32" s="33"/>
      <c r="MPM32" s="33"/>
      <c r="MPN32" s="33"/>
      <c r="MPO32" s="33"/>
      <c r="MPP32" s="33"/>
      <c r="MPQ32" s="33"/>
      <c r="MPR32" s="33"/>
      <c r="MPS32" s="33"/>
      <c r="MPT32" s="33"/>
      <c r="MPU32" s="33"/>
      <c r="MPV32" s="33"/>
      <c r="MPW32" s="33"/>
      <c r="MPX32" s="33"/>
      <c r="MPY32" s="33"/>
      <c r="MPZ32" s="33"/>
      <c r="MQA32" s="33"/>
      <c r="MQB32" s="33"/>
      <c r="MQC32" s="33"/>
      <c r="MQD32" s="33"/>
      <c r="MQE32" s="33"/>
      <c r="MQF32" s="33"/>
      <c r="MQG32" s="33"/>
      <c r="MQH32" s="33"/>
      <c r="MQI32" s="33"/>
      <c r="MQJ32" s="33"/>
      <c r="MQK32" s="33"/>
      <c r="MQL32" s="33"/>
      <c r="MQM32" s="33"/>
      <c r="MQN32" s="33"/>
      <c r="MQO32" s="33"/>
      <c r="MQP32" s="33"/>
      <c r="MQQ32" s="33"/>
      <c r="MQR32" s="33"/>
      <c r="MQS32" s="33"/>
      <c r="MQT32" s="33"/>
      <c r="MQU32" s="33"/>
      <c r="MQV32" s="33"/>
      <c r="MQW32" s="33"/>
      <c r="MQX32" s="33"/>
      <c r="MQY32" s="33"/>
      <c r="MQZ32" s="33"/>
      <c r="MRA32" s="33"/>
      <c r="MRB32" s="33"/>
      <c r="MRC32" s="33"/>
      <c r="MRD32" s="33"/>
      <c r="MRE32" s="33"/>
      <c r="MRF32" s="33"/>
      <c r="MRG32" s="33"/>
      <c r="MRH32" s="33"/>
      <c r="MRI32" s="33"/>
      <c r="MRJ32" s="33"/>
      <c r="MRK32" s="33"/>
      <c r="MRL32" s="33"/>
      <c r="MRM32" s="33"/>
      <c r="MRN32" s="33"/>
      <c r="MRO32" s="33"/>
      <c r="MRP32" s="33"/>
      <c r="MRQ32" s="33"/>
      <c r="MRR32" s="33"/>
      <c r="MRS32" s="33"/>
      <c r="MRT32" s="33"/>
      <c r="MRU32" s="33"/>
      <c r="MRV32" s="33"/>
      <c r="MRW32" s="33"/>
      <c r="MRX32" s="33"/>
      <c r="MRY32" s="33"/>
      <c r="MRZ32" s="33"/>
      <c r="MSA32" s="33"/>
      <c r="MSB32" s="33"/>
      <c r="MSC32" s="33"/>
      <c r="MSD32" s="33"/>
      <c r="MSE32" s="33"/>
      <c r="MSF32" s="33"/>
      <c r="MSG32" s="33"/>
      <c r="MSH32" s="33"/>
      <c r="MSI32" s="33"/>
      <c r="MSJ32" s="33"/>
      <c r="MSK32" s="33"/>
      <c r="MSL32" s="33"/>
      <c r="MSM32" s="33"/>
      <c r="MSN32" s="33"/>
      <c r="MSO32" s="33"/>
      <c r="MSP32" s="33"/>
      <c r="MSQ32" s="33"/>
      <c r="MSR32" s="33"/>
      <c r="MSS32" s="33"/>
      <c r="MST32" s="33"/>
      <c r="MSU32" s="33"/>
      <c r="MSV32" s="33"/>
      <c r="MSW32" s="33"/>
      <c r="MSX32" s="33"/>
      <c r="MSY32" s="33"/>
      <c r="MSZ32" s="33"/>
      <c r="MTA32" s="33"/>
      <c r="MTB32" s="33"/>
      <c r="MTC32" s="33"/>
      <c r="MTD32" s="33"/>
      <c r="MTE32" s="33"/>
      <c r="MTF32" s="33"/>
      <c r="MTG32" s="33"/>
      <c r="MTH32" s="33"/>
      <c r="MTI32" s="33"/>
      <c r="MTJ32" s="33"/>
      <c r="MTK32" s="33"/>
      <c r="MTL32" s="33"/>
      <c r="MTM32" s="33"/>
      <c r="MTN32" s="33"/>
      <c r="MTO32" s="33"/>
      <c r="MTP32" s="33"/>
      <c r="MTQ32" s="33"/>
      <c r="MTR32" s="33"/>
      <c r="MTS32" s="33"/>
      <c r="MTT32" s="33"/>
      <c r="MTU32" s="33"/>
      <c r="MTV32" s="33"/>
      <c r="MTW32" s="33"/>
      <c r="MTX32" s="33"/>
      <c r="MTY32" s="33"/>
      <c r="MTZ32" s="33"/>
      <c r="MUA32" s="33"/>
      <c r="MUB32" s="33"/>
      <c r="MUC32" s="33"/>
      <c r="MUD32" s="33"/>
      <c r="MUE32" s="33"/>
      <c r="MUF32" s="33"/>
      <c r="MUG32" s="33"/>
      <c r="MUH32" s="33"/>
      <c r="MUI32" s="33"/>
      <c r="MUJ32" s="33"/>
      <c r="MUK32" s="33"/>
      <c r="MUL32" s="33"/>
      <c r="MUM32" s="33"/>
      <c r="MUN32" s="33"/>
      <c r="MUO32" s="33"/>
      <c r="MUP32" s="33"/>
      <c r="MUQ32" s="33"/>
      <c r="MUR32" s="33"/>
      <c r="MUS32" s="33"/>
      <c r="MUT32" s="33"/>
      <c r="MUU32" s="33"/>
      <c r="MUV32" s="33"/>
      <c r="MUW32" s="33"/>
      <c r="MUX32" s="33"/>
      <c r="MUY32" s="33"/>
      <c r="MUZ32" s="33"/>
      <c r="MVA32" s="33"/>
      <c r="MVB32" s="33"/>
      <c r="MVC32" s="33"/>
      <c r="MVD32" s="33"/>
      <c r="MVE32" s="33"/>
      <c r="MVF32" s="33"/>
      <c r="MVG32" s="33"/>
      <c r="MVH32" s="33"/>
      <c r="MVI32" s="33"/>
      <c r="MVJ32" s="33"/>
      <c r="MVK32" s="33"/>
      <c r="MVL32" s="33"/>
      <c r="MVM32" s="33"/>
      <c r="MVN32" s="33"/>
      <c r="MVO32" s="33"/>
      <c r="MVP32" s="33"/>
      <c r="MVQ32" s="33"/>
      <c r="MVR32" s="33"/>
      <c r="MVS32" s="33"/>
      <c r="MVT32" s="33"/>
      <c r="MVU32" s="33"/>
      <c r="MVV32" s="33"/>
      <c r="MVW32" s="33"/>
      <c r="MVX32" s="33"/>
      <c r="MVY32" s="33"/>
      <c r="MVZ32" s="33"/>
      <c r="MWA32" s="33"/>
      <c r="MWB32" s="33"/>
      <c r="MWC32" s="33"/>
      <c r="MWD32" s="33"/>
      <c r="MWE32" s="33"/>
      <c r="MWF32" s="33"/>
      <c r="MWG32" s="33"/>
      <c r="MWH32" s="33"/>
      <c r="MWI32" s="33"/>
      <c r="MWJ32" s="33"/>
      <c r="MWK32" s="33"/>
      <c r="MWL32" s="33"/>
      <c r="MWM32" s="33"/>
      <c r="MWN32" s="33"/>
      <c r="MWO32" s="33"/>
      <c r="MWP32" s="33"/>
      <c r="MWQ32" s="33"/>
      <c r="MWR32" s="33"/>
      <c r="MWS32" s="33"/>
      <c r="MWT32" s="33"/>
      <c r="MWU32" s="33"/>
      <c r="MWV32" s="33"/>
      <c r="MWW32" s="33"/>
      <c r="MWX32" s="33"/>
      <c r="MWY32" s="33"/>
      <c r="MWZ32" s="33"/>
      <c r="MXA32" s="33"/>
      <c r="MXB32" s="33"/>
      <c r="MXC32" s="33"/>
      <c r="MXD32" s="33"/>
      <c r="MXE32" s="33"/>
      <c r="MXF32" s="33"/>
      <c r="MXG32" s="33"/>
      <c r="MXH32" s="33"/>
      <c r="MXI32" s="33"/>
      <c r="MXJ32" s="33"/>
      <c r="MXK32" s="33"/>
      <c r="MXL32" s="33"/>
      <c r="MXM32" s="33"/>
      <c r="MXN32" s="33"/>
      <c r="MXO32" s="33"/>
      <c r="MXP32" s="33"/>
      <c r="MXQ32" s="33"/>
      <c r="MXR32" s="33"/>
      <c r="MXS32" s="33"/>
      <c r="MXT32" s="33"/>
      <c r="MXU32" s="33"/>
      <c r="MXV32" s="33"/>
      <c r="MXW32" s="33"/>
      <c r="MXX32" s="33"/>
      <c r="MXY32" s="33"/>
      <c r="MXZ32" s="33"/>
      <c r="MYA32" s="33"/>
      <c r="MYB32" s="33"/>
      <c r="MYC32" s="33"/>
      <c r="MYD32" s="33"/>
      <c r="MYE32" s="33"/>
      <c r="MYF32" s="33"/>
      <c r="MYG32" s="33"/>
      <c r="MYH32" s="33"/>
      <c r="MYI32" s="33"/>
      <c r="MYJ32" s="33"/>
      <c r="MYK32" s="33"/>
      <c r="MYL32" s="33"/>
      <c r="MYM32" s="33"/>
      <c r="MYN32" s="33"/>
      <c r="MYO32" s="33"/>
      <c r="MYP32" s="33"/>
      <c r="MYQ32" s="33"/>
      <c r="MYR32" s="33"/>
      <c r="MYS32" s="33"/>
      <c r="MYT32" s="33"/>
      <c r="MYU32" s="33"/>
      <c r="MYV32" s="33"/>
      <c r="MYW32" s="33"/>
      <c r="MYX32" s="33"/>
      <c r="MYY32" s="33"/>
      <c r="MYZ32" s="33"/>
      <c r="MZA32" s="33"/>
      <c r="MZB32" s="33"/>
      <c r="MZC32" s="33"/>
      <c r="MZD32" s="33"/>
      <c r="MZE32" s="33"/>
      <c r="MZF32" s="33"/>
      <c r="MZG32" s="33"/>
      <c r="MZH32" s="33"/>
      <c r="MZI32" s="33"/>
      <c r="MZJ32" s="33"/>
      <c r="MZK32" s="33"/>
      <c r="MZL32" s="33"/>
      <c r="MZM32" s="33"/>
      <c r="MZN32" s="33"/>
      <c r="MZO32" s="33"/>
      <c r="MZP32" s="33"/>
      <c r="MZQ32" s="33"/>
      <c r="MZR32" s="33"/>
      <c r="MZS32" s="33"/>
      <c r="MZT32" s="33"/>
      <c r="MZU32" s="33"/>
      <c r="MZV32" s="33"/>
      <c r="MZW32" s="33"/>
      <c r="MZX32" s="33"/>
      <c r="MZY32" s="33"/>
      <c r="MZZ32" s="33"/>
      <c r="NAA32" s="33"/>
      <c r="NAB32" s="33"/>
      <c r="NAC32" s="33"/>
      <c r="NAD32" s="33"/>
      <c r="NAE32" s="33"/>
      <c r="NAF32" s="33"/>
      <c r="NAG32" s="33"/>
      <c r="NAH32" s="33"/>
      <c r="NAI32" s="33"/>
      <c r="NAJ32" s="33"/>
      <c r="NAK32" s="33"/>
      <c r="NAL32" s="33"/>
      <c r="NAM32" s="33"/>
      <c r="NAN32" s="33"/>
      <c r="NAO32" s="33"/>
      <c r="NAP32" s="33"/>
      <c r="NAQ32" s="33"/>
      <c r="NAR32" s="33"/>
      <c r="NAS32" s="33"/>
      <c r="NAT32" s="33"/>
      <c r="NAU32" s="33"/>
      <c r="NAV32" s="33"/>
      <c r="NAW32" s="33"/>
      <c r="NAX32" s="33"/>
      <c r="NAY32" s="33"/>
      <c r="NAZ32" s="33"/>
      <c r="NBA32" s="33"/>
      <c r="NBB32" s="33"/>
      <c r="NBC32" s="33"/>
      <c r="NBD32" s="33"/>
      <c r="NBE32" s="33"/>
      <c r="NBF32" s="33"/>
      <c r="NBG32" s="33"/>
      <c r="NBH32" s="33"/>
      <c r="NBI32" s="33"/>
      <c r="NBJ32" s="33"/>
      <c r="NBK32" s="33"/>
      <c r="NBL32" s="33"/>
      <c r="NBM32" s="33"/>
      <c r="NBN32" s="33"/>
      <c r="NBO32" s="33"/>
      <c r="NBP32" s="33"/>
      <c r="NBQ32" s="33"/>
      <c r="NBR32" s="33"/>
      <c r="NBS32" s="33"/>
      <c r="NBT32" s="33"/>
      <c r="NBU32" s="33"/>
      <c r="NBV32" s="33"/>
      <c r="NBW32" s="33"/>
      <c r="NBX32" s="33"/>
      <c r="NBY32" s="33"/>
      <c r="NBZ32" s="33"/>
      <c r="NCA32" s="33"/>
      <c r="NCB32" s="33"/>
      <c r="NCC32" s="33"/>
      <c r="NCD32" s="33"/>
      <c r="NCE32" s="33"/>
      <c r="NCF32" s="33"/>
      <c r="NCG32" s="33"/>
      <c r="NCH32" s="33"/>
      <c r="NCI32" s="33"/>
      <c r="NCJ32" s="33"/>
      <c r="NCK32" s="33"/>
      <c r="NCL32" s="33"/>
      <c r="NCM32" s="33"/>
      <c r="NCN32" s="33"/>
      <c r="NCO32" s="33"/>
      <c r="NCP32" s="33"/>
      <c r="NCQ32" s="33"/>
      <c r="NCR32" s="33"/>
      <c r="NCS32" s="33"/>
      <c r="NCT32" s="33"/>
      <c r="NCU32" s="33"/>
      <c r="NCV32" s="33"/>
      <c r="NCW32" s="33"/>
      <c r="NCX32" s="33"/>
      <c r="NCY32" s="33"/>
      <c r="NCZ32" s="33"/>
      <c r="NDA32" s="33"/>
      <c r="NDB32" s="33"/>
      <c r="NDC32" s="33"/>
      <c r="NDD32" s="33"/>
      <c r="NDE32" s="33"/>
      <c r="NDF32" s="33"/>
      <c r="NDG32" s="33"/>
      <c r="NDH32" s="33"/>
      <c r="NDI32" s="33"/>
      <c r="NDJ32" s="33"/>
      <c r="NDK32" s="33"/>
      <c r="NDL32" s="33"/>
      <c r="NDM32" s="33"/>
      <c r="NDN32" s="33"/>
      <c r="NDO32" s="33"/>
      <c r="NDP32" s="33"/>
      <c r="NDQ32" s="33"/>
      <c r="NDR32" s="33"/>
      <c r="NDS32" s="33"/>
      <c r="NDT32" s="33"/>
      <c r="NDU32" s="33"/>
      <c r="NDV32" s="33"/>
      <c r="NDW32" s="33"/>
      <c r="NDX32" s="33"/>
      <c r="NDY32" s="33"/>
      <c r="NDZ32" s="33"/>
      <c r="NEA32" s="33"/>
      <c r="NEB32" s="33"/>
      <c r="NEC32" s="33"/>
      <c r="NED32" s="33"/>
      <c r="NEE32" s="33"/>
      <c r="NEF32" s="33"/>
      <c r="NEG32" s="33"/>
      <c r="NEH32" s="33"/>
      <c r="NEI32" s="33"/>
      <c r="NEJ32" s="33"/>
      <c r="NEK32" s="33"/>
      <c r="NEL32" s="33"/>
      <c r="NEM32" s="33"/>
      <c r="NEN32" s="33"/>
      <c r="NEO32" s="33"/>
      <c r="NEP32" s="33"/>
      <c r="NEQ32" s="33"/>
      <c r="NER32" s="33"/>
      <c r="NES32" s="33"/>
      <c r="NET32" s="33"/>
      <c r="NEU32" s="33"/>
      <c r="NEV32" s="33"/>
      <c r="NEW32" s="33"/>
      <c r="NEX32" s="33"/>
      <c r="NEY32" s="33"/>
      <c r="NEZ32" s="33"/>
      <c r="NFA32" s="33"/>
      <c r="NFB32" s="33"/>
      <c r="NFC32" s="33"/>
      <c r="NFD32" s="33"/>
      <c r="NFE32" s="33"/>
      <c r="NFF32" s="33"/>
      <c r="NFG32" s="33"/>
      <c r="NFH32" s="33"/>
      <c r="NFI32" s="33"/>
      <c r="NFJ32" s="33"/>
      <c r="NFK32" s="33"/>
      <c r="NFL32" s="33"/>
      <c r="NFM32" s="33"/>
      <c r="NFN32" s="33"/>
      <c r="NFO32" s="33"/>
      <c r="NFP32" s="33"/>
      <c r="NFQ32" s="33"/>
      <c r="NFR32" s="33"/>
      <c r="NFS32" s="33"/>
      <c r="NFT32" s="33"/>
      <c r="NFU32" s="33"/>
      <c r="NFV32" s="33"/>
      <c r="NFW32" s="33"/>
      <c r="NFX32" s="33"/>
      <c r="NFY32" s="33"/>
      <c r="NFZ32" s="33"/>
      <c r="NGA32" s="33"/>
      <c r="NGB32" s="33"/>
      <c r="NGC32" s="33"/>
      <c r="NGD32" s="33"/>
      <c r="NGE32" s="33"/>
      <c r="NGF32" s="33"/>
      <c r="NGG32" s="33"/>
      <c r="NGH32" s="33"/>
      <c r="NGI32" s="33"/>
      <c r="NGJ32" s="33"/>
      <c r="NGK32" s="33"/>
      <c r="NGL32" s="33"/>
      <c r="NGM32" s="33"/>
      <c r="NGN32" s="33"/>
      <c r="NGO32" s="33"/>
      <c r="NGP32" s="33"/>
      <c r="NGQ32" s="33"/>
      <c r="NGR32" s="33"/>
      <c r="NGS32" s="33"/>
      <c r="NGT32" s="33"/>
      <c r="NGU32" s="33"/>
      <c r="NGV32" s="33"/>
      <c r="NGW32" s="33"/>
      <c r="NGX32" s="33"/>
      <c r="NGY32" s="33"/>
      <c r="NGZ32" s="33"/>
      <c r="NHA32" s="33"/>
      <c r="NHB32" s="33"/>
      <c r="NHC32" s="33"/>
      <c r="NHD32" s="33"/>
      <c r="NHE32" s="33"/>
      <c r="NHF32" s="33"/>
      <c r="NHG32" s="33"/>
      <c r="NHH32" s="33"/>
      <c r="NHI32" s="33"/>
      <c r="NHJ32" s="33"/>
      <c r="NHK32" s="33"/>
      <c r="NHL32" s="33"/>
      <c r="NHM32" s="33"/>
      <c r="NHN32" s="33"/>
      <c r="NHO32" s="33"/>
      <c r="NHP32" s="33"/>
      <c r="NHQ32" s="33"/>
      <c r="NHR32" s="33"/>
      <c r="NHS32" s="33"/>
      <c r="NHT32" s="33"/>
      <c r="NHU32" s="33"/>
      <c r="NHV32" s="33"/>
      <c r="NHW32" s="33"/>
      <c r="NHX32" s="33"/>
      <c r="NHY32" s="33"/>
      <c r="NHZ32" s="33"/>
      <c r="NIA32" s="33"/>
      <c r="NIB32" s="33"/>
      <c r="NIC32" s="33"/>
      <c r="NID32" s="33"/>
      <c r="NIE32" s="33"/>
      <c r="NIF32" s="33"/>
      <c r="NIG32" s="33"/>
      <c r="NIH32" s="33"/>
      <c r="NII32" s="33"/>
      <c r="NIJ32" s="33"/>
      <c r="NIK32" s="33"/>
      <c r="NIL32" s="33"/>
      <c r="NIM32" s="33"/>
      <c r="NIN32" s="33"/>
      <c r="NIO32" s="33"/>
      <c r="NIP32" s="33"/>
      <c r="NIQ32" s="33"/>
      <c r="NIR32" s="33"/>
      <c r="NIS32" s="33"/>
      <c r="NIT32" s="33"/>
      <c r="NIU32" s="33"/>
      <c r="NIV32" s="33"/>
      <c r="NIW32" s="33"/>
      <c r="NIX32" s="33"/>
      <c r="NIY32" s="33"/>
      <c r="NIZ32" s="33"/>
      <c r="NJA32" s="33"/>
      <c r="NJB32" s="33"/>
      <c r="NJC32" s="33"/>
      <c r="NJD32" s="33"/>
      <c r="NJE32" s="33"/>
      <c r="NJF32" s="33"/>
      <c r="NJG32" s="33"/>
      <c r="NJH32" s="33"/>
      <c r="NJI32" s="33"/>
      <c r="NJJ32" s="33"/>
      <c r="NJK32" s="33"/>
      <c r="NJL32" s="33"/>
      <c r="NJM32" s="33"/>
      <c r="NJN32" s="33"/>
      <c r="NJO32" s="33"/>
      <c r="NJP32" s="33"/>
      <c r="NJQ32" s="33"/>
      <c r="NJR32" s="33"/>
      <c r="NJS32" s="33"/>
      <c r="NJT32" s="33"/>
      <c r="NJU32" s="33"/>
      <c r="NJV32" s="33"/>
      <c r="NJW32" s="33"/>
      <c r="NJX32" s="33"/>
      <c r="NJY32" s="33"/>
      <c r="NJZ32" s="33"/>
      <c r="NKA32" s="33"/>
      <c r="NKB32" s="33"/>
      <c r="NKC32" s="33"/>
      <c r="NKD32" s="33"/>
      <c r="NKE32" s="33"/>
      <c r="NKF32" s="33"/>
      <c r="NKG32" s="33"/>
      <c r="NKH32" s="33"/>
      <c r="NKI32" s="33"/>
      <c r="NKJ32" s="33"/>
      <c r="NKK32" s="33"/>
      <c r="NKL32" s="33"/>
      <c r="NKM32" s="33"/>
      <c r="NKN32" s="33"/>
      <c r="NKO32" s="33"/>
      <c r="NKP32" s="33"/>
      <c r="NKQ32" s="33"/>
      <c r="NKR32" s="33"/>
      <c r="NKS32" s="33"/>
      <c r="NKT32" s="33"/>
      <c r="NKU32" s="33"/>
      <c r="NKV32" s="33"/>
      <c r="NKW32" s="33"/>
      <c r="NKX32" s="33"/>
      <c r="NKY32" s="33"/>
      <c r="NKZ32" s="33"/>
      <c r="NLA32" s="33"/>
      <c r="NLB32" s="33"/>
      <c r="NLC32" s="33"/>
      <c r="NLD32" s="33"/>
      <c r="NLE32" s="33"/>
      <c r="NLF32" s="33"/>
      <c r="NLG32" s="33"/>
      <c r="NLH32" s="33"/>
      <c r="NLI32" s="33"/>
      <c r="NLJ32" s="33"/>
      <c r="NLK32" s="33"/>
      <c r="NLL32" s="33"/>
      <c r="NLM32" s="33"/>
      <c r="NLN32" s="33"/>
      <c r="NLO32" s="33"/>
      <c r="NLP32" s="33"/>
      <c r="NLQ32" s="33"/>
      <c r="NLR32" s="33"/>
      <c r="NLS32" s="33"/>
      <c r="NLT32" s="33"/>
      <c r="NLU32" s="33"/>
      <c r="NLV32" s="33"/>
      <c r="NLW32" s="33"/>
      <c r="NLX32" s="33"/>
      <c r="NLY32" s="33"/>
      <c r="NLZ32" s="33"/>
      <c r="NMA32" s="33"/>
      <c r="NMB32" s="33"/>
      <c r="NMC32" s="33"/>
      <c r="NMD32" s="33"/>
      <c r="NME32" s="33"/>
      <c r="NMF32" s="33"/>
      <c r="NMG32" s="33"/>
      <c r="NMH32" s="33"/>
      <c r="NMI32" s="33"/>
      <c r="NMJ32" s="33"/>
      <c r="NMK32" s="33"/>
      <c r="NML32" s="33"/>
      <c r="NMM32" s="33"/>
      <c r="NMN32" s="33"/>
      <c r="NMO32" s="33"/>
      <c r="NMP32" s="33"/>
      <c r="NMQ32" s="33"/>
      <c r="NMR32" s="33"/>
      <c r="NMS32" s="33"/>
      <c r="NMT32" s="33"/>
      <c r="NMU32" s="33"/>
      <c r="NMV32" s="33"/>
      <c r="NMW32" s="33"/>
      <c r="NMX32" s="33"/>
      <c r="NMY32" s="33"/>
      <c r="NMZ32" s="33"/>
      <c r="NNA32" s="33"/>
      <c r="NNB32" s="33"/>
      <c r="NNC32" s="33"/>
      <c r="NND32" s="33"/>
      <c r="NNE32" s="33"/>
      <c r="NNF32" s="33"/>
      <c r="NNG32" s="33"/>
      <c r="NNH32" s="33"/>
      <c r="NNI32" s="33"/>
      <c r="NNJ32" s="33"/>
      <c r="NNK32" s="33"/>
      <c r="NNL32" s="33"/>
      <c r="NNM32" s="33"/>
      <c r="NNN32" s="33"/>
      <c r="NNO32" s="33"/>
      <c r="NNP32" s="33"/>
      <c r="NNQ32" s="33"/>
      <c r="NNR32" s="33"/>
      <c r="NNS32" s="33"/>
      <c r="NNT32" s="33"/>
      <c r="NNU32" s="33"/>
      <c r="NNV32" s="33"/>
      <c r="NNW32" s="33"/>
      <c r="NNX32" s="33"/>
      <c r="NNY32" s="33"/>
      <c r="NNZ32" s="33"/>
      <c r="NOA32" s="33"/>
      <c r="NOB32" s="33"/>
      <c r="NOC32" s="33"/>
      <c r="NOD32" s="33"/>
      <c r="NOE32" s="33"/>
      <c r="NOF32" s="33"/>
      <c r="NOG32" s="33"/>
      <c r="NOH32" s="33"/>
      <c r="NOI32" s="33"/>
      <c r="NOJ32" s="33"/>
      <c r="NOK32" s="33"/>
      <c r="NOL32" s="33"/>
      <c r="NOM32" s="33"/>
      <c r="NON32" s="33"/>
      <c r="NOO32" s="33"/>
      <c r="NOP32" s="33"/>
      <c r="NOQ32" s="33"/>
      <c r="NOR32" s="33"/>
      <c r="NOS32" s="33"/>
      <c r="NOT32" s="33"/>
      <c r="NOU32" s="33"/>
      <c r="NOV32" s="33"/>
      <c r="NOW32" s="33"/>
      <c r="NOX32" s="33"/>
      <c r="NOY32" s="33"/>
      <c r="NOZ32" s="33"/>
      <c r="NPA32" s="33"/>
      <c r="NPB32" s="33"/>
      <c r="NPC32" s="33"/>
      <c r="NPD32" s="33"/>
      <c r="NPE32" s="33"/>
      <c r="NPF32" s="33"/>
      <c r="NPG32" s="33"/>
      <c r="NPH32" s="33"/>
      <c r="NPI32" s="33"/>
      <c r="NPJ32" s="33"/>
      <c r="NPK32" s="33"/>
      <c r="NPL32" s="33"/>
      <c r="NPM32" s="33"/>
      <c r="NPN32" s="33"/>
      <c r="NPO32" s="33"/>
      <c r="NPP32" s="33"/>
      <c r="NPQ32" s="33"/>
      <c r="NPR32" s="33"/>
      <c r="NPS32" s="33"/>
      <c r="NPT32" s="33"/>
      <c r="NPU32" s="33"/>
      <c r="NPV32" s="33"/>
      <c r="NPW32" s="33"/>
      <c r="NPX32" s="33"/>
      <c r="NPY32" s="33"/>
      <c r="NPZ32" s="33"/>
      <c r="NQA32" s="33"/>
      <c r="NQB32" s="33"/>
      <c r="NQC32" s="33"/>
      <c r="NQD32" s="33"/>
      <c r="NQE32" s="33"/>
      <c r="NQF32" s="33"/>
      <c r="NQG32" s="33"/>
      <c r="NQH32" s="33"/>
      <c r="NQI32" s="33"/>
      <c r="NQJ32" s="33"/>
      <c r="NQK32" s="33"/>
      <c r="NQL32" s="33"/>
      <c r="NQM32" s="33"/>
      <c r="NQN32" s="33"/>
      <c r="NQO32" s="33"/>
      <c r="NQP32" s="33"/>
      <c r="NQQ32" s="33"/>
      <c r="NQR32" s="33"/>
      <c r="NQS32" s="33"/>
      <c r="NQT32" s="33"/>
      <c r="NQU32" s="33"/>
      <c r="NQV32" s="33"/>
      <c r="NQW32" s="33"/>
      <c r="NQX32" s="33"/>
      <c r="NQY32" s="33"/>
      <c r="NQZ32" s="33"/>
      <c r="NRA32" s="33"/>
      <c r="NRB32" s="33"/>
      <c r="NRC32" s="33"/>
      <c r="NRD32" s="33"/>
      <c r="NRE32" s="33"/>
      <c r="NRF32" s="33"/>
      <c r="NRG32" s="33"/>
      <c r="NRH32" s="33"/>
      <c r="NRI32" s="33"/>
      <c r="NRJ32" s="33"/>
      <c r="NRK32" s="33"/>
      <c r="NRL32" s="33"/>
      <c r="NRM32" s="33"/>
      <c r="NRN32" s="33"/>
      <c r="NRO32" s="33"/>
      <c r="NRP32" s="33"/>
      <c r="NRQ32" s="33"/>
      <c r="NRR32" s="33"/>
      <c r="NRS32" s="33"/>
      <c r="NRT32" s="33"/>
      <c r="NRU32" s="33"/>
      <c r="NRV32" s="33"/>
      <c r="NRW32" s="33"/>
      <c r="NRX32" s="33"/>
      <c r="NRY32" s="33"/>
      <c r="NRZ32" s="33"/>
      <c r="NSA32" s="33"/>
      <c r="NSB32" s="33"/>
      <c r="NSC32" s="33"/>
      <c r="NSD32" s="33"/>
      <c r="NSE32" s="33"/>
      <c r="NSF32" s="33"/>
      <c r="NSG32" s="33"/>
      <c r="NSH32" s="33"/>
      <c r="NSI32" s="33"/>
      <c r="NSJ32" s="33"/>
      <c r="NSK32" s="33"/>
      <c r="NSL32" s="33"/>
      <c r="NSM32" s="33"/>
      <c r="NSN32" s="33"/>
      <c r="NSO32" s="33"/>
      <c r="NSP32" s="33"/>
      <c r="NSQ32" s="33"/>
      <c r="NSR32" s="33"/>
      <c r="NSS32" s="33"/>
      <c r="NST32" s="33"/>
      <c r="NSU32" s="33"/>
      <c r="NSV32" s="33"/>
      <c r="NSW32" s="33"/>
      <c r="NSX32" s="33"/>
      <c r="NSY32" s="33"/>
      <c r="NSZ32" s="33"/>
      <c r="NTA32" s="33"/>
      <c r="NTB32" s="33"/>
      <c r="NTC32" s="33"/>
      <c r="NTD32" s="33"/>
      <c r="NTE32" s="33"/>
      <c r="NTF32" s="33"/>
      <c r="NTG32" s="33"/>
      <c r="NTH32" s="33"/>
      <c r="NTI32" s="33"/>
      <c r="NTJ32" s="33"/>
      <c r="NTK32" s="33"/>
      <c r="NTL32" s="33"/>
      <c r="NTM32" s="33"/>
      <c r="NTN32" s="33"/>
      <c r="NTO32" s="33"/>
      <c r="NTP32" s="33"/>
      <c r="NTQ32" s="33"/>
      <c r="NTR32" s="33"/>
      <c r="NTS32" s="33"/>
      <c r="NTT32" s="33"/>
      <c r="NTU32" s="33"/>
      <c r="NTV32" s="33"/>
      <c r="NTW32" s="33"/>
      <c r="NTX32" s="33"/>
      <c r="NTY32" s="33"/>
      <c r="NTZ32" s="33"/>
      <c r="NUA32" s="33"/>
      <c r="NUB32" s="33"/>
      <c r="NUC32" s="33"/>
      <c r="NUD32" s="33"/>
      <c r="NUE32" s="33"/>
      <c r="NUF32" s="33"/>
      <c r="NUG32" s="33"/>
      <c r="NUH32" s="33"/>
      <c r="NUI32" s="33"/>
      <c r="NUJ32" s="33"/>
      <c r="NUK32" s="33"/>
      <c r="NUL32" s="33"/>
      <c r="NUM32" s="33"/>
      <c r="NUN32" s="33"/>
      <c r="NUO32" s="33"/>
      <c r="NUP32" s="33"/>
      <c r="NUQ32" s="33"/>
      <c r="NUR32" s="33"/>
      <c r="NUS32" s="33"/>
      <c r="NUT32" s="33"/>
      <c r="NUU32" s="33"/>
      <c r="NUV32" s="33"/>
      <c r="NUW32" s="33"/>
      <c r="NUX32" s="33"/>
      <c r="NUY32" s="33"/>
      <c r="NUZ32" s="33"/>
      <c r="NVA32" s="33"/>
      <c r="NVB32" s="33"/>
      <c r="NVC32" s="33"/>
      <c r="NVD32" s="33"/>
      <c r="NVE32" s="33"/>
      <c r="NVF32" s="33"/>
      <c r="NVG32" s="33"/>
      <c r="NVH32" s="33"/>
      <c r="NVI32" s="33"/>
      <c r="NVJ32" s="33"/>
      <c r="NVK32" s="33"/>
      <c r="NVL32" s="33"/>
      <c r="NVM32" s="33"/>
      <c r="NVN32" s="33"/>
      <c r="NVO32" s="33"/>
      <c r="NVP32" s="33"/>
      <c r="NVQ32" s="33"/>
      <c r="NVR32" s="33"/>
      <c r="NVS32" s="33"/>
      <c r="NVT32" s="33"/>
      <c r="NVU32" s="33"/>
      <c r="NVV32" s="33"/>
      <c r="NVW32" s="33"/>
      <c r="NVX32" s="33"/>
      <c r="NVY32" s="33"/>
      <c r="NVZ32" s="33"/>
      <c r="NWA32" s="33"/>
      <c r="NWB32" s="33"/>
      <c r="NWC32" s="33"/>
      <c r="NWD32" s="33"/>
      <c r="NWE32" s="33"/>
      <c r="NWF32" s="33"/>
      <c r="NWG32" s="33"/>
      <c r="NWH32" s="33"/>
      <c r="NWI32" s="33"/>
      <c r="NWJ32" s="33"/>
      <c r="NWK32" s="33"/>
      <c r="NWL32" s="33"/>
      <c r="NWM32" s="33"/>
      <c r="NWN32" s="33"/>
      <c r="NWO32" s="33"/>
      <c r="NWP32" s="33"/>
      <c r="NWQ32" s="33"/>
      <c r="NWR32" s="33"/>
      <c r="NWS32" s="33"/>
      <c r="NWT32" s="33"/>
      <c r="NWU32" s="33"/>
      <c r="NWV32" s="33"/>
      <c r="NWW32" s="33"/>
      <c r="NWX32" s="33"/>
      <c r="NWY32" s="33"/>
      <c r="NWZ32" s="33"/>
      <c r="NXA32" s="33"/>
      <c r="NXB32" s="33"/>
      <c r="NXC32" s="33"/>
      <c r="NXD32" s="33"/>
      <c r="NXE32" s="33"/>
      <c r="NXF32" s="33"/>
      <c r="NXG32" s="33"/>
      <c r="NXH32" s="33"/>
      <c r="NXI32" s="33"/>
      <c r="NXJ32" s="33"/>
      <c r="NXK32" s="33"/>
      <c r="NXL32" s="33"/>
      <c r="NXM32" s="33"/>
      <c r="NXN32" s="33"/>
      <c r="NXO32" s="33"/>
      <c r="NXP32" s="33"/>
      <c r="NXQ32" s="33"/>
      <c r="NXR32" s="33"/>
      <c r="NXS32" s="33"/>
      <c r="NXT32" s="33"/>
      <c r="NXU32" s="33"/>
      <c r="NXV32" s="33"/>
      <c r="NXW32" s="33"/>
      <c r="NXX32" s="33"/>
      <c r="NXY32" s="33"/>
      <c r="NXZ32" s="33"/>
      <c r="NYA32" s="33"/>
      <c r="NYB32" s="33"/>
      <c r="NYC32" s="33"/>
      <c r="NYD32" s="33"/>
      <c r="NYE32" s="33"/>
      <c r="NYF32" s="33"/>
      <c r="NYG32" s="33"/>
      <c r="NYH32" s="33"/>
      <c r="NYI32" s="33"/>
      <c r="NYJ32" s="33"/>
      <c r="NYK32" s="33"/>
      <c r="NYL32" s="33"/>
      <c r="NYM32" s="33"/>
      <c r="NYN32" s="33"/>
      <c r="NYO32" s="33"/>
      <c r="NYP32" s="33"/>
      <c r="NYQ32" s="33"/>
      <c r="NYR32" s="33"/>
      <c r="NYS32" s="33"/>
      <c r="NYT32" s="33"/>
      <c r="NYU32" s="33"/>
      <c r="NYV32" s="33"/>
      <c r="NYW32" s="33"/>
      <c r="NYX32" s="33"/>
      <c r="NYY32" s="33"/>
      <c r="NYZ32" s="33"/>
      <c r="NZA32" s="33"/>
      <c r="NZB32" s="33"/>
      <c r="NZC32" s="33"/>
      <c r="NZD32" s="33"/>
      <c r="NZE32" s="33"/>
      <c r="NZF32" s="33"/>
      <c r="NZG32" s="33"/>
      <c r="NZH32" s="33"/>
      <c r="NZI32" s="33"/>
      <c r="NZJ32" s="33"/>
      <c r="NZK32" s="33"/>
      <c r="NZL32" s="33"/>
      <c r="NZM32" s="33"/>
      <c r="NZN32" s="33"/>
      <c r="NZO32" s="33"/>
      <c r="NZP32" s="33"/>
      <c r="NZQ32" s="33"/>
      <c r="NZR32" s="33"/>
      <c r="NZS32" s="33"/>
      <c r="NZT32" s="33"/>
      <c r="NZU32" s="33"/>
      <c r="NZV32" s="33"/>
      <c r="NZW32" s="33"/>
      <c r="NZX32" s="33"/>
      <c r="NZY32" s="33"/>
      <c r="NZZ32" s="33"/>
      <c r="OAA32" s="33"/>
      <c r="OAB32" s="33"/>
      <c r="OAC32" s="33"/>
      <c r="OAD32" s="33"/>
      <c r="OAE32" s="33"/>
      <c r="OAF32" s="33"/>
      <c r="OAG32" s="33"/>
      <c r="OAH32" s="33"/>
      <c r="OAI32" s="33"/>
      <c r="OAJ32" s="33"/>
      <c r="OAK32" s="33"/>
      <c r="OAL32" s="33"/>
      <c r="OAM32" s="33"/>
      <c r="OAN32" s="33"/>
      <c r="OAO32" s="33"/>
      <c r="OAP32" s="33"/>
      <c r="OAQ32" s="33"/>
      <c r="OAR32" s="33"/>
      <c r="OAS32" s="33"/>
      <c r="OAT32" s="33"/>
      <c r="OAU32" s="33"/>
      <c r="OAV32" s="33"/>
      <c r="OAW32" s="33"/>
      <c r="OAX32" s="33"/>
      <c r="OAY32" s="33"/>
      <c r="OAZ32" s="33"/>
      <c r="OBA32" s="33"/>
      <c r="OBB32" s="33"/>
      <c r="OBC32" s="33"/>
      <c r="OBD32" s="33"/>
      <c r="OBE32" s="33"/>
      <c r="OBF32" s="33"/>
      <c r="OBG32" s="33"/>
      <c r="OBH32" s="33"/>
      <c r="OBI32" s="33"/>
      <c r="OBJ32" s="33"/>
      <c r="OBK32" s="33"/>
      <c r="OBL32" s="33"/>
      <c r="OBM32" s="33"/>
      <c r="OBN32" s="33"/>
      <c r="OBO32" s="33"/>
      <c r="OBP32" s="33"/>
      <c r="OBQ32" s="33"/>
      <c r="OBR32" s="33"/>
      <c r="OBS32" s="33"/>
      <c r="OBT32" s="33"/>
      <c r="OBU32" s="33"/>
      <c r="OBV32" s="33"/>
      <c r="OBW32" s="33"/>
      <c r="OBX32" s="33"/>
      <c r="OBY32" s="33"/>
      <c r="OBZ32" s="33"/>
      <c r="OCA32" s="33"/>
      <c r="OCB32" s="33"/>
      <c r="OCC32" s="33"/>
      <c r="OCD32" s="33"/>
      <c r="OCE32" s="33"/>
      <c r="OCF32" s="33"/>
      <c r="OCG32" s="33"/>
      <c r="OCH32" s="33"/>
      <c r="OCI32" s="33"/>
      <c r="OCJ32" s="33"/>
      <c r="OCK32" s="33"/>
      <c r="OCL32" s="33"/>
      <c r="OCM32" s="33"/>
      <c r="OCN32" s="33"/>
      <c r="OCO32" s="33"/>
      <c r="OCP32" s="33"/>
      <c r="OCQ32" s="33"/>
      <c r="OCR32" s="33"/>
      <c r="OCS32" s="33"/>
      <c r="OCT32" s="33"/>
      <c r="OCU32" s="33"/>
      <c r="OCV32" s="33"/>
      <c r="OCW32" s="33"/>
      <c r="OCX32" s="33"/>
      <c r="OCY32" s="33"/>
      <c r="OCZ32" s="33"/>
      <c r="ODA32" s="33"/>
      <c r="ODB32" s="33"/>
      <c r="ODC32" s="33"/>
      <c r="ODD32" s="33"/>
      <c r="ODE32" s="33"/>
      <c r="ODF32" s="33"/>
      <c r="ODG32" s="33"/>
      <c r="ODH32" s="33"/>
      <c r="ODI32" s="33"/>
      <c r="ODJ32" s="33"/>
      <c r="ODK32" s="33"/>
      <c r="ODL32" s="33"/>
      <c r="ODM32" s="33"/>
      <c r="ODN32" s="33"/>
      <c r="ODO32" s="33"/>
      <c r="ODP32" s="33"/>
      <c r="ODQ32" s="33"/>
      <c r="ODR32" s="33"/>
      <c r="ODS32" s="33"/>
      <c r="ODT32" s="33"/>
      <c r="ODU32" s="33"/>
      <c r="ODV32" s="33"/>
      <c r="ODW32" s="33"/>
      <c r="ODX32" s="33"/>
      <c r="ODY32" s="33"/>
      <c r="ODZ32" s="33"/>
      <c r="OEA32" s="33"/>
      <c r="OEB32" s="33"/>
      <c r="OEC32" s="33"/>
      <c r="OED32" s="33"/>
      <c r="OEE32" s="33"/>
      <c r="OEF32" s="33"/>
      <c r="OEG32" s="33"/>
      <c r="OEH32" s="33"/>
      <c r="OEI32" s="33"/>
      <c r="OEJ32" s="33"/>
      <c r="OEK32" s="33"/>
      <c r="OEL32" s="33"/>
      <c r="OEM32" s="33"/>
      <c r="OEN32" s="33"/>
      <c r="OEO32" s="33"/>
      <c r="OEP32" s="33"/>
      <c r="OEQ32" s="33"/>
      <c r="OER32" s="33"/>
      <c r="OES32" s="33"/>
      <c r="OET32" s="33"/>
      <c r="OEU32" s="33"/>
      <c r="OEV32" s="33"/>
      <c r="OEW32" s="33"/>
      <c r="OEX32" s="33"/>
      <c r="OEY32" s="33"/>
      <c r="OEZ32" s="33"/>
      <c r="OFA32" s="33"/>
      <c r="OFB32" s="33"/>
      <c r="OFC32" s="33"/>
      <c r="OFD32" s="33"/>
      <c r="OFE32" s="33"/>
      <c r="OFF32" s="33"/>
      <c r="OFG32" s="33"/>
      <c r="OFH32" s="33"/>
      <c r="OFI32" s="33"/>
      <c r="OFJ32" s="33"/>
      <c r="OFK32" s="33"/>
      <c r="OFL32" s="33"/>
      <c r="OFM32" s="33"/>
      <c r="OFN32" s="33"/>
      <c r="OFO32" s="33"/>
      <c r="OFP32" s="33"/>
      <c r="OFQ32" s="33"/>
      <c r="OFR32" s="33"/>
      <c r="OFS32" s="33"/>
      <c r="OFT32" s="33"/>
      <c r="OFU32" s="33"/>
      <c r="OFV32" s="33"/>
      <c r="OFW32" s="33"/>
      <c r="OFX32" s="33"/>
      <c r="OFY32" s="33"/>
      <c r="OFZ32" s="33"/>
      <c r="OGA32" s="33"/>
      <c r="OGB32" s="33"/>
      <c r="OGC32" s="33"/>
      <c r="OGD32" s="33"/>
      <c r="OGE32" s="33"/>
      <c r="OGF32" s="33"/>
      <c r="OGG32" s="33"/>
      <c r="OGH32" s="33"/>
      <c r="OGI32" s="33"/>
      <c r="OGJ32" s="33"/>
      <c r="OGK32" s="33"/>
      <c r="OGL32" s="33"/>
      <c r="OGM32" s="33"/>
      <c r="OGN32" s="33"/>
      <c r="OGO32" s="33"/>
      <c r="OGP32" s="33"/>
      <c r="OGQ32" s="33"/>
      <c r="OGR32" s="33"/>
      <c r="OGS32" s="33"/>
      <c r="OGT32" s="33"/>
      <c r="OGU32" s="33"/>
      <c r="OGV32" s="33"/>
      <c r="OGW32" s="33"/>
      <c r="OGX32" s="33"/>
      <c r="OGY32" s="33"/>
      <c r="OGZ32" s="33"/>
      <c r="OHA32" s="33"/>
      <c r="OHB32" s="33"/>
      <c r="OHC32" s="33"/>
      <c r="OHD32" s="33"/>
      <c r="OHE32" s="33"/>
      <c r="OHF32" s="33"/>
      <c r="OHG32" s="33"/>
      <c r="OHH32" s="33"/>
      <c r="OHI32" s="33"/>
      <c r="OHJ32" s="33"/>
      <c r="OHK32" s="33"/>
      <c r="OHL32" s="33"/>
      <c r="OHM32" s="33"/>
      <c r="OHN32" s="33"/>
      <c r="OHO32" s="33"/>
      <c r="OHP32" s="33"/>
      <c r="OHQ32" s="33"/>
      <c r="OHR32" s="33"/>
      <c r="OHS32" s="33"/>
      <c r="OHT32" s="33"/>
      <c r="OHU32" s="33"/>
      <c r="OHV32" s="33"/>
      <c r="OHW32" s="33"/>
      <c r="OHX32" s="33"/>
      <c r="OHY32" s="33"/>
      <c r="OHZ32" s="33"/>
      <c r="OIA32" s="33"/>
      <c r="OIB32" s="33"/>
      <c r="OIC32" s="33"/>
      <c r="OID32" s="33"/>
      <c r="OIE32" s="33"/>
      <c r="OIF32" s="33"/>
      <c r="OIG32" s="33"/>
      <c r="OIH32" s="33"/>
      <c r="OII32" s="33"/>
      <c r="OIJ32" s="33"/>
      <c r="OIK32" s="33"/>
      <c r="OIL32" s="33"/>
      <c r="OIM32" s="33"/>
      <c r="OIN32" s="33"/>
      <c r="OIO32" s="33"/>
      <c r="OIP32" s="33"/>
      <c r="OIQ32" s="33"/>
      <c r="OIR32" s="33"/>
      <c r="OIS32" s="33"/>
      <c r="OIT32" s="33"/>
      <c r="OIU32" s="33"/>
      <c r="OIV32" s="33"/>
      <c r="OIW32" s="33"/>
      <c r="OIX32" s="33"/>
      <c r="OIY32" s="33"/>
      <c r="OIZ32" s="33"/>
      <c r="OJA32" s="33"/>
      <c r="OJB32" s="33"/>
      <c r="OJC32" s="33"/>
      <c r="OJD32" s="33"/>
      <c r="OJE32" s="33"/>
      <c r="OJF32" s="33"/>
      <c r="OJG32" s="33"/>
      <c r="OJH32" s="33"/>
      <c r="OJI32" s="33"/>
      <c r="OJJ32" s="33"/>
      <c r="OJK32" s="33"/>
      <c r="OJL32" s="33"/>
      <c r="OJM32" s="33"/>
      <c r="OJN32" s="33"/>
      <c r="OJO32" s="33"/>
      <c r="OJP32" s="33"/>
      <c r="OJQ32" s="33"/>
      <c r="OJR32" s="33"/>
      <c r="OJS32" s="33"/>
      <c r="OJT32" s="33"/>
      <c r="OJU32" s="33"/>
      <c r="OJV32" s="33"/>
      <c r="OJW32" s="33"/>
      <c r="OJX32" s="33"/>
      <c r="OJY32" s="33"/>
      <c r="OJZ32" s="33"/>
      <c r="OKA32" s="33"/>
      <c r="OKB32" s="33"/>
      <c r="OKC32" s="33"/>
      <c r="OKD32" s="33"/>
      <c r="OKE32" s="33"/>
      <c r="OKF32" s="33"/>
      <c r="OKG32" s="33"/>
      <c r="OKH32" s="33"/>
      <c r="OKI32" s="33"/>
      <c r="OKJ32" s="33"/>
      <c r="OKK32" s="33"/>
      <c r="OKL32" s="33"/>
      <c r="OKM32" s="33"/>
      <c r="OKN32" s="33"/>
      <c r="OKO32" s="33"/>
      <c r="OKP32" s="33"/>
      <c r="OKQ32" s="33"/>
      <c r="OKR32" s="33"/>
      <c r="OKS32" s="33"/>
      <c r="OKT32" s="33"/>
      <c r="OKU32" s="33"/>
      <c r="OKV32" s="33"/>
      <c r="OKW32" s="33"/>
      <c r="OKX32" s="33"/>
      <c r="OKY32" s="33"/>
      <c r="OKZ32" s="33"/>
      <c r="OLA32" s="33"/>
      <c r="OLB32" s="33"/>
      <c r="OLC32" s="33"/>
      <c r="OLD32" s="33"/>
      <c r="OLE32" s="33"/>
      <c r="OLF32" s="33"/>
      <c r="OLG32" s="33"/>
      <c r="OLH32" s="33"/>
      <c r="OLI32" s="33"/>
      <c r="OLJ32" s="33"/>
      <c r="OLK32" s="33"/>
      <c r="OLL32" s="33"/>
      <c r="OLM32" s="33"/>
      <c r="OLN32" s="33"/>
      <c r="OLO32" s="33"/>
      <c r="OLP32" s="33"/>
      <c r="OLQ32" s="33"/>
      <c r="OLR32" s="33"/>
      <c r="OLS32" s="33"/>
      <c r="OLT32" s="33"/>
      <c r="OLU32" s="33"/>
      <c r="OLV32" s="33"/>
      <c r="OLW32" s="33"/>
      <c r="OLX32" s="33"/>
      <c r="OLY32" s="33"/>
      <c r="OLZ32" s="33"/>
      <c r="OMA32" s="33"/>
      <c r="OMB32" s="33"/>
      <c r="OMC32" s="33"/>
      <c r="OMD32" s="33"/>
      <c r="OME32" s="33"/>
      <c r="OMF32" s="33"/>
      <c r="OMG32" s="33"/>
      <c r="OMH32" s="33"/>
      <c r="OMI32" s="33"/>
      <c r="OMJ32" s="33"/>
      <c r="OMK32" s="33"/>
      <c r="OML32" s="33"/>
      <c r="OMM32" s="33"/>
      <c r="OMN32" s="33"/>
      <c r="OMO32" s="33"/>
      <c r="OMP32" s="33"/>
      <c r="OMQ32" s="33"/>
      <c r="OMR32" s="33"/>
      <c r="OMS32" s="33"/>
      <c r="OMT32" s="33"/>
      <c r="OMU32" s="33"/>
      <c r="OMV32" s="33"/>
      <c r="OMW32" s="33"/>
      <c r="OMX32" s="33"/>
      <c r="OMY32" s="33"/>
      <c r="OMZ32" s="33"/>
      <c r="ONA32" s="33"/>
      <c r="ONB32" s="33"/>
      <c r="ONC32" s="33"/>
      <c r="OND32" s="33"/>
      <c r="ONE32" s="33"/>
      <c r="ONF32" s="33"/>
      <c r="ONG32" s="33"/>
      <c r="ONH32" s="33"/>
      <c r="ONI32" s="33"/>
      <c r="ONJ32" s="33"/>
      <c r="ONK32" s="33"/>
      <c r="ONL32" s="33"/>
      <c r="ONM32" s="33"/>
      <c r="ONN32" s="33"/>
      <c r="ONO32" s="33"/>
      <c r="ONP32" s="33"/>
      <c r="ONQ32" s="33"/>
      <c r="ONR32" s="33"/>
      <c r="ONS32" s="33"/>
      <c r="ONT32" s="33"/>
      <c r="ONU32" s="33"/>
      <c r="ONV32" s="33"/>
      <c r="ONW32" s="33"/>
      <c r="ONX32" s="33"/>
      <c r="ONY32" s="33"/>
      <c r="ONZ32" s="33"/>
      <c r="OOA32" s="33"/>
      <c r="OOB32" s="33"/>
      <c r="OOC32" s="33"/>
      <c r="OOD32" s="33"/>
      <c r="OOE32" s="33"/>
      <c r="OOF32" s="33"/>
      <c r="OOG32" s="33"/>
      <c r="OOH32" s="33"/>
      <c r="OOI32" s="33"/>
      <c r="OOJ32" s="33"/>
      <c r="OOK32" s="33"/>
      <c r="OOL32" s="33"/>
      <c r="OOM32" s="33"/>
      <c r="OON32" s="33"/>
      <c r="OOO32" s="33"/>
      <c r="OOP32" s="33"/>
      <c r="OOQ32" s="33"/>
      <c r="OOR32" s="33"/>
      <c r="OOS32" s="33"/>
      <c r="OOT32" s="33"/>
      <c r="OOU32" s="33"/>
      <c r="OOV32" s="33"/>
      <c r="OOW32" s="33"/>
      <c r="OOX32" s="33"/>
      <c r="OOY32" s="33"/>
      <c r="OOZ32" s="33"/>
      <c r="OPA32" s="33"/>
      <c r="OPB32" s="33"/>
      <c r="OPC32" s="33"/>
      <c r="OPD32" s="33"/>
      <c r="OPE32" s="33"/>
      <c r="OPF32" s="33"/>
      <c r="OPG32" s="33"/>
      <c r="OPH32" s="33"/>
      <c r="OPI32" s="33"/>
      <c r="OPJ32" s="33"/>
      <c r="OPK32" s="33"/>
      <c r="OPL32" s="33"/>
      <c r="OPM32" s="33"/>
      <c r="OPN32" s="33"/>
      <c r="OPO32" s="33"/>
      <c r="OPP32" s="33"/>
      <c r="OPQ32" s="33"/>
      <c r="OPR32" s="33"/>
      <c r="OPS32" s="33"/>
      <c r="OPT32" s="33"/>
      <c r="OPU32" s="33"/>
      <c r="OPV32" s="33"/>
      <c r="OPW32" s="33"/>
      <c r="OPX32" s="33"/>
      <c r="OPY32" s="33"/>
      <c r="OPZ32" s="33"/>
      <c r="OQA32" s="33"/>
      <c r="OQB32" s="33"/>
      <c r="OQC32" s="33"/>
      <c r="OQD32" s="33"/>
      <c r="OQE32" s="33"/>
      <c r="OQF32" s="33"/>
      <c r="OQG32" s="33"/>
      <c r="OQH32" s="33"/>
      <c r="OQI32" s="33"/>
      <c r="OQJ32" s="33"/>
      <c r="OQK32" s="33"/>
      <c r="OQL32" s="33"/>
      <c r="OQM32" s="33"/>
      <c r="OQN32" s="33"/>
      <c r="OQO32" s="33"/>
      <c r="OQP32" s="33"/>
      <c r="OQQ32" s="33"/>
      <c r="OQR32" s="33"/>
      <c r="OQS32" s="33"/>
      <c r="OQT32" s="33"/>
      <c r="OQU32" s="33"/>
      <c r="OQV32" s="33"/>
      <c r="OQW32" s="33"/>
      <c r="OQX32" s="33"/>
      <c r="OQY32" s="33"/>
      <c r="OQZ32" s="33"/>
      <c r="ORA32" s="33"/>
      <c r="ORB32" s="33"/>
      <c r="ORC32" s="33"/>
      <c r="ORD32" s="33"/>
      <c r="ORE32" s="33"/>
      <c r="ORF32" s="33"/>
      <c r="ORG32" s="33"/>
      <c r="ORH32" s="33"/>
      <c r="ORI32" s="33"/>
      <c r="ORJ32" s="33"/>
      <c r="ORK32" s="33"/>
      <c r="ORL32" s="33"/>
      <c r="ORM32" s="33"/>
      <c r="ORN32" s="33"/>
      <c r="ORO32" s="33"/>
      <c r="ORP32" s="33"/>
      <c r="ORQ32" s="33"/>
      <c r="ORR32" s="33"/>
      <c r="ORS32" s="33"/>
      <c r="ORT32" s="33"/>
      <c r="ORU32" s="33"/>
      <c r="ORV32" s="33"/>
      <c r="ORW32" s="33"/>
      <c r="ORX32" s="33"/>
      <c r="ORY32" s="33"/>
      <c r="ORZ32" s="33"/>
      <c r="OSA32" s="33"/>
      <c r="OSB32" s="33"/>
      <c r="OSC32" s="33"/>
      <c r="OSD32" s="33"/>
      <c r="OSE32" s="33"/>
      <c r="OSF32" s="33"/>
      <c r="OSG32" s="33"/>
      <c r="OSH32" s="33"/>
      <c r="OSI32" s="33"/>
      <c r="OSJ32" s="33"/>
      <c r="OSK32" s="33"/>
      <c r="OSL32" s="33"/>
      <c r="OSM32" s="33"/>
      <c r="OSN32" s="33"/>
      <c r="OSO32" s="33"/>
      <c r="OSP32" s="33"/>
      <c r="OSQ32" s="33"/>
      <c r="OSR32" s="33"/>
      <c r="OSS32" s="33"/>
      <c r="OST32" s="33"/>
      <c r="OSU32" s="33"/>
      <c r="OSV32" s="33"/>
      <c r="OSW32" s="33"/>
      <c r="OSX32" s="33"/>
      <c r="OSY32" s="33"/>
      <c r="OSZ32" s="33"/>
      <c r="OTA32" s="33"/>
      <c r="OTB32" s="33"/>
      <c r="OTC32" s="33"/>
      <c r="OTD32" s="33"/>
      <c r="OTE32" s="33"/>
      <c r="OTF32" s="33"/>
      <c r="OTG32" s="33"/>
      <c r="OTH32" s="33"/>
      <c r="OTI32" s="33"/>
      <c r="OTJ32" s="33"/>
      <c r="OTK32" s="33"/>
      <c r="OTL32" s="33"/>
      <c r="OTM32" s="33"/>
      <c r="OTN32" s="33"/>
      <c r="OTO32" s="33"/>
      <c r="OTP32" s="33"/>
      <c r="OTQ32" s="33"/>
      <c r="OTR32" s="33"/>
      <c r="OTS32" s="33"/>
      <c r="OTT32" s="33"/>
      <c r="OTU32" s="33"/>
      <c r="OTV32" s="33"/>
      <c r="OTW32" s="33"/>
      <c r="OTX32" s="33"/>
      <c r="OTY32" s="33"/>
      <c r="OTZ32" s="33"/>
      <c r="OUA32" s="33"/>
      <c r="OUB32" s="33"/>
      <c r="OUC32" s="33"/>
      <c r="OUD32" s="33"/>
      <c r="OUE32" s="33"/>
      <c r="OUF32" s="33"/>
      <c r="OUG32" s="33"/>
      <c r="OUH32" s="33"/>
      <c r="OUI32" s="33"/>
      <c r="OUJ32" s="33"/>
      <c r="OUK32" s="33"/>
      <c r="OUL32" s="33"/>
      <c r="OUM32" s="33"/>
      <c r="OUN32" s="33"/>
      <c r="OUO32" s="33"/>
      <c r="OUP32" s="33"/>
      <c r="OUQ32" s="33"/>
      <c r="OUR32" s="33"/>
      <c r="OUS32" s="33"/>
      <c r="OUT32" s="33"/>
      <c r="OUU32" s="33"/>
      <c r="OUV32" s="33"/>
      <c r="OUW32" s="33"/>
      <c r="OUX32" s="33"/>
      <c r="OUY32" s="33"/>
      <c r="OUZ32" s="33"/>
      <c r="OVA32" s="33"/>
      <c r="OVB32" s="33"/>
      <c r="OVC32" s="33"/>
      <c r="OVD32" s="33"/>
      <c r="OVE32" s="33"/>
      <c r="OVF32" s="33"/>
      <c r="OVG32" s="33"/>
      <c r="OVH32" s="33"/>
      <c r="OVI32" s="33"/>
      <c r="OVJ32" s="33"/>
      <c r="OVK32" s="33"/>
      <c r="OVL32" s="33"/>
      <c r="OVM32" s="33"/>
      <c r="OVN32" s="33"/>
      <c r="OVO32" s="33"/>
      <c r="OVP32" s="33"/>
      <c r="OVQ32" s="33"/>
      <c r="OVR32" s="33"/>
      <c r="OVS32" s="33"/>
      <c r="OVT32" s="33"/>
      <c r="OVU32" s="33"/>
      <c r="OVV32" s="33"/>
      <c r="OVW32" s="33"/>
      <c r="OVX32" s="33"/>
      <c r="OVY32" s="33"/>
      <c r="OVZ32" s="33"/>
      <c r="OWA32" s="33"/>
      <c r="OWB32" s="33"/>
      <c r="OWC32" s="33"/>
      <c r="OWD32" s="33"/>
      <c r="OWE32" s="33"/>
      <c r="OWF32" s="33"/>
      <c r="OWG32" s="33"/>
      <c r="OWH32" s="33"/>
      <c r="OWI32" s="33"/>
      <c r="OWJ32" s="33"/>
      <c r="OWK32" s="33"/>
      <c r="OWL32" s="33"/>
      <c r="OWM32" s="33"/>
      <c r="OWN32" s="33"/>
      <c r="OWO32" s="33"/>
      <c r="OWP32" s="33"/>
      <c r="OWQ32" s="33"/>
      <c r="OWR32" s="33"/>
      <c r="OWS32" s="33"/>
      <c r="OWT32" s="33"/>
      <c r="OWU32" s="33"/>
      <c r="OWV32" s="33"/>
      <c r="OWW32" s="33"/>
      <c r="OWX32" s="33"/>
      <c r="OWY32" s="33"/>
      <c r="OWZ32" s="33"/>
      <c r="OXA32" s="33"/>
      <c r="OXB32" s="33"/>
      <c r="OXC32" s="33"/>
      <c r="OXD32" s="33"/>
      <c r="OXE32" s="33"/>
      <c r="OXF32" s="33"/>
      <c r="OXG32" s="33"/>
      <c r="OXH32" s="33"/>
      <c r="OXI32" s="33"/>
      <c r="OXJ32" s="33"/>
      <c r="OXK32" s="33"/>
      <c r="OXL32" s="33"/>
      <c r="OXM32" s="33"/>
      <c r="OXN32" s="33"/>
      <c r="OXO32" s="33"/>
      <c r="OXP32" s="33"/>
      <c r="OXQ32" s="33"/>
      <c r="OXR32" s="33"/>
      <c r="OXS32" s="33"/>
      <c r="OXT32" s="33"/>
      <c r="OXU32" s="33"/>
      <c r="OXV32" s="33"/>
      <c r="OXW32" s="33"/>
      <c r="OXX32" s="33"/>
      <c r="OXY32" s="33"/>
      <c r="OXZ32" s="33"/>
      <c r="OYA32" s="33"/>
      <c r="OYB32" s="33"/>
      <c r="OYC32" s="33"/>
      <c r="OYD32" s="33"/>
      <c r="OYE32" s="33"/>
      <c r="OYF32" s="33"/>
      <c r="OYG32" s="33"/>
      <c r="OYH32" s="33"/>
      <c r="OYI32" s="33"/>
      <c r="OYJ32" s="33"/>
      <c r="OYK32" s="33"/>
      <c r="OYL32" s="33"/>
      <c r="OYM32" s="33"/>
      <c r="OYN32" s="33"/>
      <c r="OYO32" s="33"/>
      <c r="OYP32" s="33"/>
      <c r="OYQ32" s="33"/>
      <c r="OYR32" s="33"/>
      <c r="OYS32" s="33"/>
      <c r="OYT32" s="33"/>
      <c r="OYU32" s="33"/>
      <c r="OYV32" s="33"/>
      <c r="OYW32" s="33"/>
      <c r="OYX32" s="33"/>
      <c r="OYY32" s="33"/>
      <c r="OYZ32" s="33"/>
      <c r="OZA32" s="33"/>
      <c r="OZB32" s="33"/>
      <c r="OZC32" s="33"/>
      <c r="OZD32" s="33"/>
      <c r="OZE32" s="33"/>
      <c r="OZF32" s="33"/>
      <c r="OZG32" s="33"/>
      <c r="OZH32" s="33"/>
      <c r="OZI32" s="33"/>
      <c r="OZJ32" s="33"/>
      <c r="OZK32" s="33"/>
      <c r="OZL32" s="33"/>
      <c r="OZM32" s="33"/>
      <c r="OZN32" s="33"/>
      <c r="OZO32" s="33"/>
      <c r="OZP32" s="33"/>
      <c r="OZQ32" s="33"/>
      <c r="OZR32" s="33"/>
      <c r="OZS32" s="33"/>
      <c r="OZT32" s="33"/>
      <c r="OZU32" s="33"/>
      <c r="OZV32" s="33"/>
      <c r="OZW32" s="33"/>
      <c r="OZX32" s="33"/>
      <c r="OZY32" s="33"/>
      <c r="OZZ32" s="33"/>
      <c r="PAA32" s="33"/>
      <c r="PAB32" s="33"/>
      <c r="PAC32" s="33"/>
      <c r="PAD32" s="33"/>
      <c r="PAE32" s="33"/>
      <c r="PAF32" s="33"/>
      <c r="PAG32" s="33"/>
      <c r="PAH32" s="33"/>
      <c r="PAI32" s="33"/>
      <c r="PAJ32" s="33"/>
      <c r="PAK32" s="33"/>
      <c r="PAL32" s="33"/>
      <c r="PAM32" s="33"/>
      <c r="PAN32" s="33"/>
      <c r="PAO32" s="33"/>
      <c r="PAP32" s="33"/>
      <c r="PAQ32" s="33"/>
      <c r="PAR32" s="33"/>
      <c r="PAS32" s="33"/>
      <c r="PAT32" s="33"/>
      <c r="PAU32" s="33"/>
      <c r="PAV32" s="33"/>
      <c r="PAW32" s="33"/>
      <c r="PAX32" s="33"/>
      <c r="PAY32" s="33"/>
      <c r="PAZ32" s="33"/>
      <c r="PBA32" s="33"/>
      <c r="PBB32" s="33"/>
      <c r="PBC32" s="33"/>
      <c r="PBD32" s="33"/>
      <c r="PBE32" s="33"/>
      <c r="PBF32" s="33"/>
      <c r="PBG32" s="33"/>
      <c r="PBH32" s="33"/>
      <c r="PBI32" s="33"/>
      <c r="PBJ32" s="33"/>
      <c r="PBK32" s="33"/>
      <c r="PBL32" s="33"/>
      <c r="PBM32" s="33"/>
      <c r="PBN32" s="33"/>
      <c r="PBO32" s="33"/>
      <c r="PBP32" s="33"/>
      <c r="PBQ32" s="33"/>
      <c r="PBR32" s="33"/>
      <c r="PBS32" s="33"/>
      <c r="PBT32" s="33"/>
      <c r="PBU32" s="33"/>
      <c r="PBV32" s="33"/>
      <c r="PBW32" s="33"/>
      <c r="PBX32" s="33"/>
      <c r="PBY32" s="33"/>
      <c r="PBZ32" s="33"/>
      <c r="PCA32" s="33"/>
      <c r="PCB32" s="33"/>
      <c r="PCC32" s="33"/>
      <c r="PCD32" s="33"/>
      <c r="PCE32" s="33"/>
      <c r="PCF32" s="33"/>
      <c r="PCG32" s="33"/>
      <c r="PCH32" s="33"/>
      <c r="PCI32" s="33"/>
      <c r="PCJ32" s="33"/>
      <c r="PCK32" s="33"/>
      <c r="PCL32" s="33"/>
      <c r="PCM32" s="33"/>
      <c r="PCN32" s="33"/>
      <c r="PCO32" s="33"/>
      <c r="PCP32" s="33"/>
      <c r="PCQ32" s="33"/>
      <c r="PCR32" s="33"/>
      <c r="PCS32" s="33"/>
      <c r="PCT32" s="33"/>
      <c r="PCU32" s="33"/>
      <c r="PCV32" s="33"/>
      <c r="PCW32" s="33"/>
      <c r="PCX32" s="33"/>
      <c r="PCY32" s="33"/>
      <c r="PCZ32" s="33"/>
      <c r="PDA32" s="33"/>
      <c r="PDB32" s="33"/>
      <c r="PDC32" s="33"/>
      <c r="PDD32" s="33"/>
      <c r="PDE32" s="33"/>
      <c r="PDF32" s="33"/>
      <c r="PDG32" s="33"/>
      <c r="PDH32" s="33"/>
      <c r="PDI32" s="33"/>
      <c r="PDJ32" s="33"/>
      <c r="PDK32" s="33"/>
      <c r="PDL32" s="33"/>
      <c r="PDM32" s="33"/>
      <c r="PDN32" s="33"/>
      <c r="PDO32" s="33"/>
      <c r="PDP32" s="33"/>
      <c r="PDQ32" s="33"/>
      <c r="PDR32" s="33"/>
      <c r="PDS32" s="33"/>
      <c r="PDT32" s="33"/>
      <c r="PDU32" s="33"/>
      <c r="PDV32" s="33"/>
      <c r="PDW32" s="33"/>
      <c r="PDX32" s="33"/>
      <c r="PDY32" s="33"/>
      <c r="PDZ32" s="33"/>
      <c r="PEA32" s="33"/>
      <c r="PEB32" s="33"/>
      <c r="PEC32" s="33"/>
      <c r="PED32" s="33"/>
      <c r="PEE32" s="33"/>
      <c r="PEF32" s="33"/>
      <c r="PEG32" s="33"/>
      <c r="PEH32" s="33"/>
      <c r="PEI32" s="33"/>
      <c r="PEJ32" s="33"/>
      <c r="PEK32" s="33"/>
      <c r="PEL32" s="33"/>
      <c r="PEM32" s="33"/>
      <c r="PEN32" s="33"/>
      <c r="PEO32" s="33"/>
      <c r="PEP32" s="33"/>
      <c r="PEQ32" s="33"/>
      <c r="PER32" s="33"/>
      <c r="PES32" s="33"/>
      <c r="PET32" s="33"/>
      <c r="PEU32" s="33"/>
      <c r="PEV32" s="33"/>
      <c r="PEW32" s="33"/>
      <c r="PEX32" s="33"/>
      <c r="PEY32" s="33"/>
      <c r="PEZ32" s="33"/>
      <c r="PFA32" s="33"/>
      <c r="PFB32" s="33"/>
      <c r="PFC32" s="33"/>
      <c r="PFD32" s="33"/>
      <c r="PFE32" s="33"/>
      <c r="PFF32" s="33"/>
      <c r="PFG32" s="33"/>
      <c r="PFH32" s="33"/>
      <c r="PFI32" s="33"/>
      <c r="PFJ32" s="33"/>
      <c r="PFK32" s="33"/>
      <c r="PFL32" s="33"/>
      <c r="PFM32" s="33"/>
      <c r="PFN32" s="33"/>
      <c r="PFO32" s="33"/>
      <c r="PFP32" s="33"/>
      <c r="PFQ32" s="33"/>
      <c r="PFR32" s="33"/>
      <c r="PFS32" s="33"/>
      <c r="PFT32" s="33"/>
      <c r="PFU32" s="33"/>
      <c r="PFV32" s="33"/>
      <c r="PFW32" s="33"/>
      <c r="PFX32" s="33"/>
      <c r="PFY32" s="33"/>
      <c r="PFZ32" s="33"/>
      <c r="PGA32" s="33"/>
      <c r="PGB32" s="33"/>
      <c r="PGC32" s="33"/>
      <c r="PGD32" s="33"/>
      <c r="PGE32" s="33"/>
      <c r="PGF32" s="33"/>
      <c r="PGG32" s="33"/>
      <c r="PGH32" s="33"/>
      <c r="PGI32" s="33"/>
      <c r="PGJ32" s="33"/>
      <c r="PGK32" s="33"/>
      <c r="PGL32" s="33"/>
      <c r="PGM32" s="33"/>
      <c r="PGN32" s="33"/>
      <c r="PGO32" s="33"/>
      <c r="PGP32" s="33"/>
      <c r="PGQ32" s="33"/>
      <c r="PGR32" s="33"/>
      <c r="PGS32" s="33"/>
      <c r="PGT32" s="33"/>
      <c r="PGU32" s="33"/>
      <c r="PGV32" s="33"/>
      <c r="PGW32" s="33"/>
      <c r="PGX32" s="33"/>
      <c r="PGY32" s="33"/>
      <c r="PGZ32" s="33"/>
      <c r="PHA32" s="33"/>
      <c r="PHB32" s="33"/>
      <c r="PHC32" s="33"/>
      <c r="PHD32" s="33"/>
      <c r="PHE32" s="33"/>
      <c r="PHF32" s="33"/>
      <c r="PHG32" s="33"/>
      <c r="PHH32" s="33"/>
      <c r="PHI32" s="33"/>
      <c r="PHJ32" s="33"/>
      <c r="PHK32" s="33"/>
      <c r="PHL32" s="33"/>
      <c r="PHM32" s="33"/>
      <c r="PHN32" s="33"/>
      <c r="PHO32" s="33"/>
      <c r="PHP32" s="33"/>
      <c r="PHQ32" s="33"/>
      <c r="PHR32" s="33"/>
      <c r="PHS32" s="33"/>
      <c r="PHT32" s="33"/>
      <c r="PHU32" s="33"/>
      <c r="PHV32" s="33"/>
      <c r="PHW32" s="33"/>
      <c r="PHX32" s="33"/>
      <c r="PHY32" s="33"/>
      <c r="PHZ32" s="33"/>
      <c r="PIA32" s="33"/>
      <c r="PIB32" s="33"/>
      <c r="PIC32" s="33"/>
      <c r="PID32" s="33"/>
      <c r="PIE32" s="33"/>
      <c r="PIF32" s="33"/>
      <c r="PIG32" s="33"/>
      <c r="PIH32" s="33"/>
      <c r="PII32" s="33"/>
      <c r="PIJ32" s="33"/>
      <c r="PIK32" s="33"/>
      <c r="PIL32" s="33"/>
      <c r="PIM32" s="33"/>
      <c r="PIN32" s="33"/>
      <c r="PIO32" s="33"/>
      <c r="PIP32" s="33"/>
      <c r="PIQ32" s="33"/>
      <c r="PIR32" s="33"/>
      <c r="PIS32" s="33"/>
      <c r="PIT32" s="33"/>
      <c r="PIU32" s="33"/>
      <c r="PIV32" s="33"/>
      <c r="PIW32" s="33"/>
      <c r="PIX32" s="33"/>
      <c r="PIY32" s="33"/>
      <c r="PIZ32" s="33"/>
      <c r="PJA32" s="33"/>
      <c r="PJB32" s="33"/>
      <c r="PJC32" s="33"/>
      <c r="PJD32" s="33"/>
      <c r="PJE32" s="33"/>
      <c r="PJF32" s="33"/>
      <c r="PJG32" s="33"/>
      <c r="PJH32" s="33"/>
      <c r="PJI32" s="33"/>
      <c r="PJJ32" s="33"/>
      <c r="PJK32" s="33"/>
      <c r="PJL32" s="33"/>
      <c r="PJM32" s="33"/>
      <c r="PJN32" s="33"/>
      <c r="PJO32" s="33"/>
      <c r="PJP32" s="33"/>
      <c r="PJQ32" s="33"/>
      <c r="PJR32" s="33"/>
      <c r="PJS32" s="33"/>
      <c r="PJT32" s="33"/>
      <c r="PJU32" s="33"/>
      <c r="PJV32" s="33"/>
      <c r="PJW32" s="33"/>
      <c r="PJX32" s="33"/>
      <c r="PJY32" s="33"/>
      <c r="PJZ32" s="33"/>
      <c r="PKA32" s="33"/>
      <c r="PKB32" s="33"/>
      <c r="PKC32" s="33"/>
      <c r="PKD32" s="33"/>
      <c r="PKE32" s="33"/>
      <c r="PKF32" s="33"/>
      <c r="PKG32" s="33"/>
      <c r="PKH32" s="33"/>
      <c r="PKI32" s="33"/>
      <c r="PKJ32" s="33"/>
      <c r="PKK32" s="33"/>
      <c r="PKL32" s="33"/>
      <c r="PKM32" s="33"/>
      <c r="PKN32" s="33"/>
      <c r="PKO32" s="33"/>
      <c r="PKP32" s="33"/>
      <c r="PKQ32" s="33"/>
      <c r="PKR32" s="33"/>
      <c r="PKS32" s="33"/>
      <c r="PKT32" s="33"/>
      <c r="PKU32" s="33"/>
      <c r="PKV32" s="33"/>
      <c r="PKW32" s="33"/>
      <c r="PKX32" s="33"/>
      <c r="PKY32" s="33"/>
      <c r="PKZ32" s="33"/>
      <c r="PLA32" s="33"/>
      <c r="PLB32" s="33"/>
      <c r="PLC32" s="33"/>
      <c r="PLD32" s="33"/>
      <c r="PLE32" s="33"/>
      <c r="PLF32" s="33"/>
      <c r="PLG32" s="33"/>
      <c r="PLH32" s="33"/>
      <c r="PLI32" s="33"/>
      <c r="PLJ32" s="33"/>
      <c r="PLK32" s="33"/>
      <c r="PLL32" s="33"/>
      <c r="PLM32" s="33"/>
      <c r="PLN32" s="33"/>
      <c r="PLO32" s="33"/>
      <c r="PLP32" s="33"/>
      <c r="PLQ32" s="33"/>
      <c r="PLR32" s="33"/>
      <c r="PLS32" s="33"/>
      <c r="PLT32" s="33"/>
      <c r="PLU32" s="33"/>
      <c r="PLV32" s="33"/>
      <c r="PLW32" s="33"/>
      <c r="PLX32" s="33"/>
      <c r="PLY32" s="33"/>
      <c r="PLZ32" s="33"/>
      <c r="PMA32" s="33"/>
      <c r="PMB32" s="33"/>
      <c r="PMC32" s="33"/>
      <c r="PMD32" s="33"/>
      <c r="PME32" s="33"/>
      <c r="PMF32" s="33"/>
      <c r="PMG32" s="33"/>
      <c r="PMH32" s="33"/>
      <c r="PMI32" s="33"/>
      <c r="PMJ32" s="33"/>
      <c r="PMK32" s="33"/>
      <c r="PML32" s="33"/>
      <c r="PMM32" s="33"/>
      <c r="PMN32" s="33"/>
      <c r="PMO32" s="33"/>
      <c r="PMP32" s="33"/>
      <c r="PMQ32" s="33"/>
      <c r="PMR32" s="33"/>
      <c r="PMS32" s="33"/>
      <c r="PMT32" s="33"/>
      <c r="PMU32" s="33"/>
      <c r="PMV32" s="33"/>
      <c r="PMW32" s="33"/>
      <c r="PMX32" s="33"/>
      <c r="PMY32" s="33"/>
      <c r="PMZ32" s="33"/>
      <c r="PNA32" s="33"/>
      <c r="PNB32" s="33"/>
      <c r="PNC32" s="33"/>
      <c r="PND32" s="33"/>
      <c r="PNE32" s="33"/>
      <c r="PNF32" s="33"/>
      <c r="PNG32" s="33"/>
      <c r="PNH32" s="33"/>
      <c r="PNI32" s="33"/>
      <c r="PNJ32" s="33"/>
      <c r="PNK32" s="33"/>
      <c r="PNL32" s="33"/>
      <c r="PNM32" s="33"/>
      <c r="PNN32" s="33"/>
      <c r="PNO32" s="33"/>
      <c r="PNP32" s="33"/>
      <c r="PNQ32" s="33"/>
      <c r="PNR32" s="33"/>
      <c r="PNS32" s="33"/>
      <c r="PNT32" s="33"/>
      <c r="PNU32" s="33"/>
      <c r="PNV32" s="33"/>
      <c r="PNW32" s="33"/>
      <c r="PNX32" s="33"/>
      <c r="PNY32" s="33"/>
      <c r="PNZ32" s="33"/>
      <c r="POA32" s="33"/>
      <c r="POB32" s="33"/>
      <c r="POC32" s="33"/>
      <c r="POD32" s="33"/>
      <c r="POE32" s="33"/>
      <c r="POF32" s="33"/>
      <c r="POG32" s="33"/>
      <c r="POH32" s="33"/>
      <c r="POI32" s="33"/>
      <c r="POJ32" s="33"/>
      <c r="POK32" s="33"/>
      <c r="POL32" s="33"/>
      <c r="POM32" s="33"/>
      <c r="PON32" s="33"/>
      <c r="POO32" s="33"/>
      <c r="POP32" s="33"/>
      <c r="POQ32" s="33"/>
      <c r="POR32" s="33"/>
      <c r="POS32" s="33"/>
      <c r="POT32" s="33"/>
      <c r="POU32" s="33"/>
      <c r="POV32" s="33"/>
      <c r="POW32" s="33"/>
      <c r="POX32" s="33"/>
      <c r="POY32" s="33"/>
      <c r="POZ32" s="33"/>
      <c r="PPA32" s="33"/>
      <c r="PPB32" s="33"/>
      <c r="PPC32" s="33"/>
      <c r="PPD32" s="33"/>
      <c r="PPE32" s="33"/>
      <c r="PPF32" s="33"/>
      <c r="PPG32" s="33"/>
      <c r="PPH32" s="33"/>
      <c r="PPI32" s="33"/>
      <c r="PPJ32" s="33"/>
      <c r="PPK32" s="33"/>
      <c r="PPL32" s="33"/>
      <c r="PPM32" s="33"/>
      <c r="PPN32" s="33"/>
      <c r="PPO32" s="33"/>
      <c r="PPP32" s="33"/>
      <c r="PPQ32" s="33"/>
      <c r="PPR32" s="33"/>
      <c r="PPS32" s="33"/>
      <c r="PPT32" s="33"/>
      <c r="PPU32" s="33"/>
      <c r="PPV32" s="33"/>
      <c r="PPW32" s="33"/>
      <c r="PPX32" s="33"/>
      <c r="PPY32" s="33"/>
      <c r="PPZ32" s="33"/>
      <c r="PQA32" s="33"/>
      <c r="PQB32" s="33"/>
      <c r="PQC32" s="33"/>
      <c r="PQD32" s="33"/>
      <c r="PQE32" s="33"/>
      <c r="PQF32" s="33"/>
      <c r="PQG32" s="33"/>
      <c r="PQH32" s="33"/>
      <c r="PQI32" s="33"/>
      <c r="PQJ32" s="33"/>
      <c r="PQK32" s="33"/>
      <c r="PQL32" s="33"/>
      <c r="PQM32" s="33"/>
      <c r="PQN32" s="33"/>
      <c r="PQO32" s="33"/>
      <c r="PQP32" s="33"/>
      <c r="PQQ32" s="33"/>
      <c r="PQR32" s="33"/>
      <c r="PQS32" s="33"/>
      <c r="PQT32" s="33"/>
      <c r="PQU32" s="33"/>
      <c r="PQV32" s="33"/>
      <c r="PQW32" s="33"/>
      <c r="PQX32" s="33"/>
      <c r="PQY32" s="33"/>
      <c r="PQZ32" s="33"/>
      <c r="PRA32" s="33"/>
      <c r="PRB32" s="33"/>
      <c r="PRC32" s="33"/>
      <c r="PRD32" s="33"/>
      <c r="PRE32" s="33"/>
      <c r="PRF32" s="33"/>
      <c r="PRG32" s="33"/>
      <c r="PRH32" s="33"/>
      <c r="PRI32" s="33"/>
      <c r="PRJ32" s="33"/>
      <c r="PRK32" s="33"/>
      <c r="PRL32" s="33"/>
      <c r="PRM32" s="33"/>
      <c r="PRN32" s="33"/>
      <c r="PRO32" s="33"/>
      <c r="PRP32" s="33"/>
      <c r="PRQ32" s="33"/>
      <c r="PRR32" s="33"/>
      <c r="PRS32" s="33"/>
      <c r="PRT32" s="33"/>
      <c r="PRU32" s="33"/>
      <c r="PRV32" s="33"/>
      <c r="PRW32" s="33"/>
      <c r="PRX32" s="33"/>
      <c r="PRY32" s="33"/>
      <c r="PRZ32" s="33"/>
      <c r="PSA32" s="33"/>
      <c r="PSB32" s="33"/>
      <c r="PSC32" s="33"/>
      <c r="PSD32" s="33"/>
      <c r="PSE32" s="33"/>
      <c r="PSF32" s="33"/>
      <c r="PSG32" s="33"/>
      <c r="PSH32" s="33"/>
      <c r="PSI32" s="33"/>
      <c r="PSJ32" s="33"/>
      <c r="PSK32" s="33"/>
      <c r="PSL32" s="33"/>
      <c r="PSM32" s="33"/>
      <c r="PSN32" s="33"/>
      <c r="PSO32" s="33"/>
      <c r="PSP32" s="33"/>
      <c r="PSQ32" s="33"/>
      <c r="PSR32" s="33"/>
      <c r="PSS32" s="33"/>
      <c r="PST32" s="33"/>
      <c r="PSU32" s="33"/>
      <c r="PSV32" s="33"/>
      <c r="PSW32" s="33"/>
      <c r="PSX32" s="33"/>
      <c r="PSY32" s="33"/>
      <c r="PSZ32" s="33"/>
      <c r="PTA32" s="33"/>
      <c r="PTB32" s="33"/>
      <c r="PTC32" s="33"/>
      <c r="PTD32" s="33"/>
      <c r="PTE32" s="33"/>
      <c r="PTF32" s="33"/>
      <c r="PTG32" s="33"/>
      <c r="PTH32" s="33"/>
      <c r="PTI32" s="33"/>
      <c r="PTJ32" s="33"/>
      <c r="PTK32" s="33"/>
      <c r="PTL32" s="33"/>
      <c r="PTM32" s="33"/>
      <c r="PTN32" s="33"/>
      <c r="PTO32" s="33"/>
      <c r="PTP32" s="33"/>
      <c r="PTQ32" s="33"/>
      <c r="PTR32" s="33"/>
      <c r="PTS32" s="33"/>
      <c r="PTT32" s="33"/>
      <c r="PTU32" s="33"/>
      <c r="PTV32" s="33"/>
      <c r="PTW32" s="33"/>
      <c r="PTX32" s="33"/>
      <c r="PTY32" s="33"/>
      <c r="PTZ32" s="33"/>
      <c r="PUA32" s="33"/>
      <c r="PUB32" s="33"/>
      <c r="PUC32" s="33"/>
      <c r="PUD32" s="33"/>
      <c r="PUE32" s="33"/>
      <c r="PUF32" s="33"/>
      <c r="PUG32" s="33"/>
      <c r="PUH32" s="33"/>
      <c r="PUI32" s="33"/>
      <c r="PUJ32" s="33"/>
      <c r="PUK32" s="33"/>
      <c r="PUL32" s="33"/>
      <c r="PUM32" s="33"/>
      <c r="PUN32" s="33"/>
      <c r="PUO32" s="33"/>
      <c r="PUP32" s="33"/>
      <c r="PUQ32" s="33"/>
      <c r="PUR32" s="33"/>
      <c r="PUS32" s="33"/>
      <c r="PUT32" s="33"/>
      <c r="PUU32" s="33"/>
      <c r="PUV32" s="33"/>
      <c r="PUW32" s="33"/>
      <c r="PUX32" s="33"/>
      <c r="PUY32" s="33"/>
      <c r="PUZ32" s="33"/>
      <c r="PVA32" s="33"/>
      <c r="PVB32" s="33"/>
      <c r="PVC32" s="33"/>
      <c r="PVD32" s="33"/>
      <c r="PVE32" s="33"/>
      <c r="PVF32" s="33"/>
      <c r="PVG32" s="33"/>
      <c r="PVH32" s="33"/>
      <c r="PVI32" s="33"/>
      <c r="PVJ32" s="33"/>
      <c r="PVK32" s="33"/>
      <c r="PVL32" s="33"/>
      <c r="PVM32" s="33"/>
      <c r="PVN32" s="33"/>
      <c r="PVO32" s="33"/>
      <c r="PVP32" s="33"/>
      <c r="PVQ32" s="33"/>
      <c r="PVR32" s="33"/>
      <c r="PVS32" s="33"/>
      <c r="PVT32" s="33"/>
      <c r="PVU32" s="33"/>
      <c r="PVV32" s="33"/>
      <c r="PVW32" s="33"/>
      <c r="PVX32" s="33"/>
      <c r="PVY32" s="33"/>
      <c r="PVZ32" s="33"/>
      <c r="PWA32" s="33"/>
      <c r="PWB32" s="33"/>
      <c r="PWC32" s="33"/>
      <c r="PWD32" s="33"/>
      <c r="PWE32" s="33"/>
      <c r="PWF32" s="33"/>
      <c r="PWG32" s="33"/>
      <c r="PWH32" s="33"/>
      <c r="PWI32" s="33"/>
      <c r="PWJ32" s="33"/>
      <c r="PWK32" s="33"/>
      <c r="PWL32" s="33"/>
      <c r="PWM32" s="33"/>
      <c r="PWN32" s="33"/>
      <c r="PWO32" s="33"/>
      <c r="PWP32" s="33"/>
      <c r="PWQ32" s="33"/>
      <c r="PWR32" s="33"/>
      <c r="PWS32" s="33"/>
      <c r="PWT32" s="33"/>
      <c r="PWU32" s="33"/>
      <c r="PWV32" s="33"/>
      <c r="PWW32" s="33"/>
      <c r="PWX32" s="33"/>
      <c r="PWY32" s="33"/>
      <c r="PWZ32" s="33"/>
      <c r="PXA32" s="33"/>
      <c r="PXB32" s="33"/>
      <c r="PXC32" s="33"/>
      <c r="PXD32" s="33"/>
      <c r="PXE32" s="33"/>
      <c r="PXF32" s="33"/>
      <c r="PXG32" s="33"/>
      <c r="PXH32" s="33"/>
      <c r="PXI32" s="33"/>
      <c r="PXJ32" s="33"/>
      <c r="PXK32" s="33"/>
      <c r="PXL32" s="33"/>
      <c r="PXM32" s="33"/>
      <c r="PXN32" s="33"/>
      <c r="PXO32" s="33"/>
      <c r="PXP32" s="33"/>
      <c r="PXQ32" s="33"/>
      <c r="PXR32" s="33"/>
      <c r="PXS32" s="33"/>
      <c r="PXT32" s="33"/>
      <c r="PXU32" s="33"/>
      <c r="PXV32" s="33"/>
      <c r="PXW32" s="33"/>
      <c r="PXX32" s="33"/>
      <c r="PXY32" s="33"/>
      <c r="PXZ32" s="33"/>
      <c r="PYA32" s="33"/>
      <c r="PYB32" s="33"/>
      <c r="PYC32" s="33"/>
      <c r="PYD32" s="33"/>
      <c r="PYE32" s="33"/>
      <c r="PYF32" s="33"/>
      <c r="PYG32" s="33"/>
      <c r="PYH32" s="33"/>
      <c r="PYI32" s="33"/>
      <c r="PYJ32" s="33"/>
      <c r="PYK32" s="33"/>
      <c r="PYL32" s="33"/>
      <c r="PYM32" s="33"/>
      <c r="PYN32" s="33"/>
      <c r="PYO32" s="33"/>
      <c r="PYP32" s="33"/>
      <c r="PYQ32" s="33"/>
      <c r="PYR32" s="33"/>
      <c r="PYS32" s="33"/>
      <c r="PYT32" s="33"/>
      <c r="PYU32" s="33"/>
      <c r="PYV32" s="33"/>
      <c r="PYW32" s="33"/>
      <c r="PYX32" s="33"/>
      <c r="PYY32" s="33"/>
      <c r="PYZ32" s="33"/>
      <c r="PZA32" s="33"/>
      <c r="PZB32" s="33"/>
      <c r="PZC32" s="33"/>
      <c r="PZD32" s="33"/>
      <c r="PZE32" s="33"/>
      <c r="PZF32" s="33"/>
      <c r="PZG32" s="33"/>
      <c r="PZH32" s="33"/>
      <c r="PZI32" s="33"/>
      <c r="PZJ32" s="33"/>
      <c r="PZK32" s="33"/>
      <c r="PZL32" s="33"/>
      <c r="PZM32" s="33"/>
      <c r="PZN32" s="33"/>
      <c r="PZO32" s="33"/>
      <c r="PZP32" s="33"/>
      <c r="PZQ32" s="33"/>
      <c r="PZR32" s="33"/>
      <c r="PZS32" s="33"/>
      <c r="PZT32" s="33"/>
      <c r="PZU32" s="33"/>
      <c r="PZV32" s="33"/>
      <c r="PZW32" s="33"/>
      <c r="PZX32" s="33"/>
      <c r="PZY32" s="33"/>
      <c r="PZZ32" s="33"/>
      <c r="QAA32" s="33"/>
      <c r="QAB32" s="33"/>
      <c r="QAC32" s="33"/>
      <c r="QAD32" s="33"/>
      <c r="QAE32" s="33"/>
      <c r="QAF32" s="33"/>
      <c r="QAG32" s="33"/>
      <c r="QAH32" s="33"/>
      <c r="QAI32" s="33"/>
      <c r="QAJ32" s="33"/>
      <c r="QAK32" s="33"/>
      <c r="QAL32" s="33"/>
      <c r="QAM32" s="33"/>
      <c r="QAN32" s="33"/>
      <c r="QAO32" s="33"/>
      <c r="QAP32" s="33"/>
      <c r="QAQ32" s="33"/>
      <c r="QAR32" s="33"/>
      <c r="QAS32" s="33"/>
      <c r="QAT32" s="33"/>
      <c r="QAU32" s="33"/>
      <c r="QAV32" s="33"/>
      <c r="QAW32" s="33"/>
      <c r="QAX32" s="33"/>
      <c r="QAY32" s="33"/>
      <c r="QAZ32" s="33"/>
      <c r="QBA32" s="33"/>
      <c r="QBB32" s="33"/>
      <c r="QBC32" s="33"/>
      <c r="QBD32" s="33"/>
      <c r="QBE32" s="33"/>
      <c r="QBF32" s="33"/>
      <c r="QBG32" s="33"/>
      <c r="QBH32" s="33"/>
      <c r="QBI32" s="33"/>
      <c r="QBJ32" s="33"/>
      <c r="QBK32" s="33"/>
      <c r="QBL32" s="33"/>
      <c r="QBM32" s="33"/>
      <c r="QBN32" s="33"/>
      <c r="QBO32" s="33"/>
      <c r="QBP32" s="33"/>
      <c r="QBQ32" s="33"/>
      <c r="QBR32" s="33"/>
      <c r="QBS32" s="33"/>
      <c r="QBT32" s="33"/>
      <c r="QBU32" s="33"/>
      <c r="QBV32" s="33"/>
      <c r="QBW32" s="33"/>
      <c r="QBX32" s="33"/>
      <c r="QBY32" s="33"/>
      <c r="QBZ32" s="33"/>
      <c r="QCA32" s="33"/>
      <c r="QCB32" s="33"/>
      <c r="QCC32" s="33"/>
      <c r="QCD32" s="33"/>
      <c r="QCE32" s="33"/>
      <c r="QCF32" s="33"/>
      <c r="QCG32" s="33"/>
      <c r="QCH32" s="33"/>
      <c r="QCI32" s="33"/>
      <c r="QCJ32" s="33"/>
      <c r="QCK32" s="33"/>
      <c r="QCL32" s="33"/>
      <c r="QCM32" s="33"/>
      <c r="QCN32" s="33"/>
      <c r="QCO32" s="33"/>
      <c r="QCP32" s="33"/>
      <c r="QCQ32" s="33"/>
      <c r="QCR32" s="33"/>
      <c r="QCS32" s="33"/>
      <c r="QCT32" s="33"/>
      <c r="QCU32" s="33"/>
      <c r="QCV32" s="33"/>
      <c r="QCW32" s="33"/>
      <c r="QCX32" s="33"/>
      <c r="QCY32" s="33"/>
      <c r="QCZ32" s="33"/>
      <c r="QDA32" s="33"/>
      <c r="QDB32" s="33"/>
      <c r="QDC32" s="33"/>
      <c r="QDD32" s="33"/>
      <c r="QDE32" s="33"/>
      <c r="QDF32" s="33"/>
      <c r="QDG32" s="33"/>
      <c r="QDH32" s="33"/>
      <c r="QDI32" s="33"/>
      <c r="QDJ32" s="33"/>
      <c r="QDK32" s="33"/>
      <c r="QDL32" s="33"/>
      <c r="QDM32" s="33"/>
      <c r="QDN32" s="33"/>
      <c r="QDO32" s="33"/>
      <c r="QDP32" s="33"/>
      <c r="QDQ32" s="33"/>
      <c r="QDR32" s="33"/>
      <c r="QDS32" s="33"/>
      <c r="QDT32" s="33"/>
      <c r="QDU32" s="33"/>
      <c r="QDV32" s="33"/>
      <c r="QDW32" s="33"/>
      <c r="QDX32" s="33"/>
      <c r="QDY32" s="33"/>
      <c r="QDZ32" s="33"/>
      <c r="QEA32" s="33"/>
      <c r="QEB32" s="33"/>
      <c r="QEC32" s="33"/>
      <c r="QED32" s="33"/>
      <c r="QEE32" s="33"/>
      <c r="QEF32" s="33"/>
      <c r="QEG32" s="33"/>
      <c r="QEH32" s="33"/>
      <c r="QEI32" s="33"/>
      <c r="QEJ32" s="33"/>
      <c r="QEK32" s="33"/>
      <c r="QEL32" s="33"/>
      <c r="QEM32" s="33"/>
      <c r="QEN32" s="33"/>
      <c r="QEO32" s="33"/>
      <c r="QEP32" s="33"/>
      <c r="QEQ32" s="33"/>
      <c r="QER32" s="33"/>
      <c r="QES32" s="33"/>
      <c r="QET32" s="33"/>
      <c r="QEU32" s="33"/>
      <c r="QEV32" s="33"/>
      <c r="QEW32" s="33"/>
      <c r="QEX32" s="33"/>
      <c r="QEY32" s="33"/>
      <c r="QEZ32" s="33"/>
      <c r="QFA32" s="33"/>
      <c r="QFB32" s="33"/>
      <c r="QFC32" s="33"/>
      <c r="QFD32" s="33"/>
      <c r="QFE32" s="33"/>
      <c r="QFF32" s="33"/>
      <c r="QFG32" s="33"/>
      <c r="QFH32" s="33"/>
      <c r="QFI32" s="33"/>
      <c r="QFJ32" s="33"/>
      <c r="QFK32" s="33"/>
      <c r="QFL32" s="33"/>
      <c r="QFM32" s="33"/>
      <c r="QFN32" s="33"/>
      <c r="QFO32" s="33"/>
      <c r="QFP32" s="33"/>
      <c r="QFQ32" s="33"/>
      <c r="QFR32" s="33"/>
      <c r="QFS32" s="33"/>
      <c r="QFT32" s="33"/>
      <c r="QFU32" s="33"/>
      <c r="QFV32" s="33"/>
      <c r="QFW32" s="33"/>
      <c r="QFX32" s="33"/>
      <c r="QFY32" s="33"/>
      <c r="QFZ32" s="33"/>
      <c r="QGA32" s="33"/>
      <c r="QGB32" s="33"/>
      <c r="QGC32" s="33"/>
      <c r="QGD32" s="33"/>
      <c r="QGE32" s="33"/>
      <c r="QGF32" s="33"/>
      <c r="QGG32" s="33"/>
      <c r="QGH32" s="33"/>
      <c r="QGI32" s="33"/>
      <c r="QGJ32" s="33"/>
      <c r="QGK32" s="33"/>
      <c r="QGL32" s="33"/>
      <c r="QGM32" s="33"/>
      <c r="QGN32" s="33"/>
      <c r="QGO32" s="33"/>
      <c r="QGP32" s="33"/>
      <c r="QGQ32" s="33"/>
      <c r="QGR32" s="33"/>
      <c r="QGS32" s="33"/>
      <c r="QGT32" s="33"/>
      <c r="QGU32" s="33"/>
      <c r="QGV32" s="33"/>
      <c r="QGW32" s="33"/>
      <c r="QGX32" s="33"/>
      <c r="QGY32" s="33"/>
      <c r="QGZ32" s="33"/>
      <c r="QHA32" s="33"/>
      <c r="QHB32" s="33"/>
      <c r="QHC32" s="33"/>
      <c r="QHD32" s="33"/>
      <c r="QHE32" s="33"/>
      <c r="QHF32" s="33"/>
      <c r="QHG32" s="33"/>
      <c r="QHH32" s="33"/>
      <c r="QHI32" s="33"/>
      <c r="QHJ32" s="33"/>
      <c r="QHK32" s="33"/>
      <c r="QHL32" s="33"/>
      <c r="QHM32" s="33"/>
      <c r="QHN32" s="33"/>
      <c r="QHO32" s="33"/>
      <c r="QHP32" s="33"/>
      <c r="QHQ32" s="33"/>
      <c r="QHR32" s="33"/>
      <c r="QHS32" s="33"/>
      <c r="QHT32" s="33"/>
      <c r="QHU32" s="33"/>
      <c r="QHV32" s="33"/>
      <c r="QHW32" s="33"/>
      <c r="QHX32" s="33"/>
      <c r="QHY32" s="33"/>
      <c r="QHZ32" s="33"/>
      <c r="QIA32" s="33"/>
      <c r="QIB32" s="33"/>
      <c r="QIC32" s="33"/>
      <c r="QID32" s="33"/>
      <c r="QIE32" s="33"/>
      <c r="QIF32" s="33"/>
      <c r="QIG32" s="33"/>
      <c r="QIH32" s="33"/>
      <c r="QII32" s="33"/>
      <c r="QIJ32" s="33"/>
      <c r="QIK32" s="33"/>
      <c r="QIL32" s="33"/>
      <c r="QIM32" s="33"/>
      <c r="QIN32" s="33"/>
      <c r="QIO32" s="33"/>
      <c r="QIP32" s="33"/>
      <c r="QIQ32" s="33"/>
      <c r="QIR32" s="33"/>
      <c r="QIS32" s="33"/>
      <c r="QIT32" s="33"/>
      <c r="QIU32" s="33"/>
      <c r="QIV32" s="33"/>
      <c r="QIW32" s="33"/>
      <c r="QIX32" s="33"/>
      <c r="QIY32" s="33"/>
      <c r="QIZ32" s="33"/>
      <c r="QJA32" s="33"/>
      <c r="QJB32" s="33"/>
      <c r="QJC32" s="33"/>
      <c r="QJD32" s="33"/>
      <c r="QJE32" s="33"/>
      <c r="QJF32" s="33"/>
      <c r="QJG32" s="33"/>
      <c r="QJH32" s="33"/>
      <c r="QJI32" s="33"/>
      <c r="QJJ32" s="33"/>
      <c r="QJK32" s="33"/>
      <c r="QJL32" s="33"/>
      <c r="QJM32" s="33"/>
      <c r="QJN32" s="33"/>
      <c r="QJO32" s="33"/>
      <c r="QJP32" s="33"/>
      <c r="QJQ32" s="33"/>
      <c r="QJR32" s="33"/>
      <c r="QJS32" s="33"/>
      <c r="QJT32" s="33"/>
      <c r="QJU32" s="33"/>
      <c r="QJV32" s="33"/>
      <c r="QJW32" s="33"/>
      <c r="QJX32" s="33"/>
      <c r="QJY32" s="33"/>
      <c r="QJZ32" s="33"/>
      <c r="QKA32" s="33"/>
      <c r="QKB32" s="33"/>
      <c r="QKC32" s="33"/>
      <c r="QKD32" s="33"/>
      <c r="QKE32" s="33"/>
      <c r="QKF32" s="33"/>
      <c r="QKG32" s="33"/>
      <c r="QKH32" s="33"/>
      <c r="QKI32" s="33"/>
      <c r="QKJ32" s="33"/>
      <c r="QKK32" s="33"/>
      <c r="QKL32" s="33"/>
      <c r="QKM32" s="33"/>
      <c r="QKN32" s="33"/>
      <c r="QKO32" s="33"/>
      <c r="QKP32" s="33"/>
      <c r="QKQ32" s="33"/>
      <c r="QKR32" s="33"/>
      <c r="QKS32" s="33"/>
      <c r="QKT32" s="33"/>
      <c r="QKU32" s="33"/>
      <c r="QKV32" s="33"/>
      <c r="QKW32" s="33"/>
      <c r="QKX32" s="33"/>
      <c r="QKY32" s="33"/>
      <c r="QKZ32" s="33"/>
      <c r="QLA32" s="33"/>
      <c r="QLB32" s="33"/>
      <c r="QLC32" s="33"/>
      <c r="QLD32" s="33"/>
      <c r="QLE32" s="33"/>
      <c r="QLF32" s="33"/>
      <c r="QLG32" s="33"/>
      <c r="QLH32" s="33"/>
      <c r="QLI32" s="33"/>
      <c r="QLJ32" s="33"/>
      <c r="QLK32" s="33"/>
      <c r="QLL32" s="33"/>
      <c r="QLM32" s="33"/>
      <c r="QLN32" s="33"/>
      <c r="QLO32" s="33"/>
      <c r="QLP32" s="33"/>
      <c r="QLQ32" s="33"/>
      <c r="QLR32" s="33"/>
      <c r="QLS32" s="33"/>
      <c r="QLT32" s="33"/>
      <c r="QLU32" s="33"/>
      <c r="QLV32" s="33"/>
      <c r="QLW32" s="33"/>
      <c r="QLX32" s="33"/>
      <c r="QLY32" s="33"/>
      <c r="QLZ32" s="33"/>
      <c r="QMA32" s="33"/>
      <c r="QMB32" s="33"/>
      <c r="QMC32" s="33"/>
      <c r="QMD32" s="33"/>
      <c r="QME32" s="33"/>
      <c r="QMF32" s="33"/>
      <c r="QMG32" s="33"/>
      <c r="QMH32" s="33"/>
      <c r="QMI32" s="33"/>
      <c r="QMJ32" s="33"/>
      <c r="QMK32" s="33"/>
      <c r="QML32" s="33"/>
      <c r="QMM32" s="33"/>
      <c r="QMN32" s="33"/>
      <c r="QMO32" s="33"/>
      <c r="QMP32" s="33"/>
      <c r="QMQ32" s="33"/>
      <c r="QMR32" s="33"/>
      <c r="QMS32" s="33"/>
      <c r="QMT32" s="33"/>
      <c r="QMU32" s="33"/>
      <c r="QMV32" s="33"/>
      <c r="QMW32" s="33"/>
      <c r="QMX32" s="33"/>
      <c r="QMY32" s="33"/>
      <c r="QMZ32" s="33"/>
      <c r="QNA32" s="33"/>
      <c r="QNB32" s="33"/>
      <c r="QNC32" s="33"/>
      <c r="QND32" s="33"/>
      <c r="QNE32" s="33"/>
      <c r="QNF32" s="33"/>
      <c r="QNG32" s="33"/>
      <c r="QNH32" s="33"/>
      <c r="QNI32" s="33"/>
      <c r="QNJ32" s="33"/>
      <c r="QNK32" s="33"/>
      <c r="QNL32" s="33"/>
      <c r="QNM32" s="33"/>
      <c r="QNN32" s="33"/>
      <c r="QNO32" s="33"/>
      <c r="QNP32" s="33"/>
      <c r="QNQ32" s="33"/>
      <c r="QNR32" s="33"/>
      <c r="QNS32" s="33"/>
      <c r="QNT32" s="33"/>
      <c r="QNU32" s="33"/>
      <c r="QNV32" s="33"/>
      <c r="QNW32" s="33"/>
      <c r="QNX32" s="33"/>
      <c r="QNY32" s="33"/>
      <c r="QNZ32" s="33"/>
      <c r="QOA32" s="33"/>
      <c r="QOB32" s="33"/>
      <c r="QOC32" s="33"/>
      <c r="QOD32" s="33"/>
      <c r="QOE32" s="33"/>
      <c r="QOF32" s="33"/>
      <c r="QOG32" s="33"/>
      <c r="QOH32" s="33"/>
      <c r="QOI32" s="33"/>
      <c r="QOJ32" s="33"/>
      <c r="QOK32" s="33"/>
      <c r="QOL32" s="33"/>
      <c r="QOM32" s="33"/>
      <c r="QON32" s="33"/>
      <c r="QOO32" s="33"/>
      <c r="QOP32" s="33"/>
      <c r="QOQ32" s="33"/>
      <c r="QOR32" s="33"/>
      <c r="QOS32" s="33"/>
      <c r="QOT32" s="33"/>
      <c r="QOU32" s="33"/>
      <c r="QOV32" s="33"/>
      <c r="QOW32" s="33"/>
      <c r="QOX32" s="33"/>
      <c r="QOY32" s="33"/>
      <c r="QOZ32" s="33"/>
      <c r="QPA32" s="33"/>
      <c r="QPB32" s="33"/>
      <c r="QPC32" s="33"/>
      <c r="QPD32" s="33"/>
      <c r="QPE32" s="33"/>
      <c r="QPF32" s="33"/>
      <c r="QPG32" s="33"/>
      <c r="QPH32" s="33"/>
      <c r="QPI32" s="33"/>
      <c r="QPJ32" s="33"/>
      <c r="QPK32" s="33"/>
      <c r="QPL32" s="33"/>
      <c r="QPM32" s="33"/>
      <c r="QPN32" s="33"/>
      <c r="QPO32" s="33"/>
      <c r="QPP32" s="33"/>
      <c r="QPQ32" s="33"/>
      <c r="QPR32" s="33"/>
      <c r="QPS32" s="33"/>
      <c r="QPT32" s="33"/>
      <c r="QPU32" s="33"/>
      <c r="QPV32" s="33"/>
      <c r="QPW32" s="33"/>
      <c r="QPX32" s="33"/>
      <c r="QPY32" s="33"/>
      <c r="QPZ32" s="33"/>
      <c r="QQA32" s="33"/>
      <c r="QQB32" s="33"/>
      <c r="QQC32" s="33"/>
      <c r="QQD32" s="33"/>
      <c r="QQE32" s="33"/>
      <c r="QQF32" s="33"/>
      <c r="QQG32" s="33"/>
      <c r="QQH32" s="33"/>
      <c r="QQI32" s="33"/>
      <c r="QQJ32" s="33"/>
      <c r="QQK32" s="33"/>
      <c r="QQL32" s="33"/>
      <c r="QQM32" s="33"/>
      <c r="QQN32" s="33"/>
      <c r="QQO32" s="33"/>
      <c r="QQP32" s="33"/>
      <c r="QQQ32" s="33"/>
      <c r="QQR32" s="33"/>
      <c r="QQS32" s="33"/>
      <c r="QQT32" s="33"/>
      <c r="QQU32" s="33"/>
      <c r="QQV32" s="33"/>
      <c r="QQW32" s="33"/>
      <c r="QQX32" s="33"/>
      <c r="QQY32" s="33"/>
      <c r="QQZ32" s="33"/>
      <c r="QRA32" s="33"/>
      <c r="QRB32" s="33"/>
      <c r="QRC32" s="33"/>
      <c r="QRD32" s="33"/>
      <c r="QRE32" s="33"/>
      <c r="QRF32" s="33"/>
      <c r="QRG32" s="33"/>
      <c r="QRH32" s="33"/>
      <c r="QRI32" s="33"/>
      <c r="QRJ32" s="33"/>
      <c r="QRK32" s="33"/>
      <c r="QRL32" s="33"/>
      <c r="QRM32" s="33"/>
      <c r="QRN32" s="33"/>
      <c r="QRO32" s="33"/>
      <c r="QRP32" s="33"/>
      <c r="QRQ32" s="33"/>
      <c r="QRR32" s="33"/>
      <c r="QRS32" s="33"/>
      <c r="QRT32" s="33"/>
      <c r="QRU32" s="33"/>
      <c r="QRV32" s="33"/>
      <c r="QRW32" s="33"/>
      <c r="QRX32" s="33"/>
      <c r="QRY32" s="33"/>
      <c r="QRZ32" s="33"/>
      <c r="QSA32" s="33"/>
      <c r="QSB32" s="33"/>
      <c r="QSC32" s="33"/>
      <c r="QSD32" s="33"/>
      <c r="QSE32" s="33"/>
      <c r="QSF32" s="33"/>
      <c r="QSG32" s="33"/>
      <c r="QSH32" s="33"/>
      <c r="QSI32" s="33"/>
      <c r="QSJ32" s="33"/>
      <c r="QSK32" s="33"/>
      <c r="QSL32" s="33"/>
      <c r="QSM32" s="33"/>
      <c r="QSN32" s="33"/>
      <c r="QSO32" s="33"/>
      <c r="QSP32" s="33"/>
      <c r="QSQ32" s="33"/>
      <c r="QSR32" s="33"/>
      <c r="QSS32" s="33"/>
      <c r="QST32" s="33"/>
      <c r="QSU32" s="33"/>
      <c r="QSV32" s="33"/>
      <c r="QSW32" s="33"/>
      <c r="QSX32" s="33"/>
      <c r="QSY32" s="33"/>
      <c r="QSZ32" s="33"/>
      <c r="QTA32" s="33"/>
      <c r="QTB32" s="33"/>
      <c r="QTC32" s="33"/>
      <c r="QTD32" s="33"/>
      <c r="QTE32" s="33"/>
      <c r="QTF32" s="33"/>
      <c r="QTG32" s="33"/>
      <c r="QTH32" s="33"/>
      <c r="QTI32" s="33"/>
      <c r="QTJ32" s="33"/>
      <c r="QTK32" s="33"/>
      <c r="QTL32" s="33"/>
      <c r="QTM32" s="33"/>
      <c r="QTN32" s="33"/>
      <c r="QTO32" s="33"/>
      <c r="QTP32" s="33"/>
      <c r="QTQ32" s="33"/>
      <c r="QTR32" s="33"/>
      <c r="QTS32" s="33"/>
      <c r="QTT32" s="33"/>
      <c r="QTU32" s="33"/>
      <c r="QTV32" s="33"/>
      <c r="QTW32" s="33"/>
      <c r="QTX32" s="33"/>
      <c r="QTY32" s="33"/>
      <c r="QTZ32" s="33"/>
      <c r="QUA32" s="33"/>
      <c r="QUB32" s="33"/>
      <c r="QUC32" s="33"/>
      <c r="QUD32" s="33"/>
      <c r="QUE32" s="33"/>
      <c r="QUF32" s="33"/>
      <c r="QUG32" s="33"/>
      <c r="QUH32" s="33"/>
      <c r="QUI32" s="33"/>
      <c r="QUJ32" s="33"/>
      <c r="QUK32" s="33"/>
      <c r="QUL32" s="33"/>
      <c r="QUM32" s="33"/>
      <c r="QUN32" s="33"/>
      <c r="QUO32" s="33"/>
      <c r="QUP32" s="33"/>
      <c r="QUQ32" s="33"/>
      <c r="QUR32" s="33"/>
      <c r="QUS32" s="33"/>
      <c r="QUT32" s="33"/>
      <c r="QUU32" s="33"/>
      <c r="QUV32" s="33"/>
      <c r="QUW32" s="33"/>
      <c r="QUX32" s="33"/>
      <c r="QUY32" s="33"/>
      <c r="QUZ32" s="33"/>
      <c r="QVA32" s="33"/>
      <c r="QVB32" s="33"/>
      <c r="QVC32" s="33"/>
      <c r="QVD32" s="33"/>
      <c r="QVE32" s="33"/>
      <c r="QVF32" s="33"/>
      <c r="QVG32" s="33"/>
      <c r="QVH32" s="33"/>
      <c r="QVI32" s="33"/>
      <c r="QVJ32" s="33"/>
      <c r="QVK32" s="33"/>
      <c r="QVL32" s="33"/>
      <c r="QVM32" s="33"/>
      <c r="QVN32" s="33"/>
      <c r="QVO32" s="33"/>
      <c r="QVP32" s="33"/>
      <c r="QVQ32" s="33"/>
      <c r="QVR32" s="33"/>
      <c r="QVS32" s="33"/>
      <c r="QVT32" s="33"/>
      <c r="QVU32" s="33"/>
      <c r="QVV32" s="33"/>
      <c r="QVW32" s="33"/>
      <c r="QVX32" s="33"/>
      <c r="QVY32" s="33"/>
      <c r="QVZ32" s="33"/>
      <c r="QWA32" s="33"/>
      <c r="QWB32" s="33"/>
      <c r="QWC32" s="33"/>
      <c r="QWD32" s="33"/>
      <c r="QWE32" s="33"/>
      <c r="QWF32" s="33"/>
      <c r="QWG32" s="33"/>
      <c r="QWH32" s="33"/>
      <c r="QWI32" s="33"/>
      <c r="QWJ32" s="33"/>
      <c r="QWK32" s="33"/>
      <c r="QWL32" s="33"/>
      <c r="QWM32" s="33"/>
      <c r="QWN32" s="33"/>
      <c r="QWO32" s="33"/>
      <c r="QWP32" s="33"/>
      <c r="QWQ32" s="33"/>
      <c r="QWR32" s="33"/>
      <c r="QWS32" s="33"/>
      <c r="QWT32" s="33"/>
      <c r="QWU32" s="33"/>
      <c r="QWV32" s="33"/>
      <c r="QWW32" s="33"/>
      <c r="QWX32" s="33"/>
      <c r="QWY32" s="33"/>
      <c r="QWZ32" s="33"/>
      <c r="QXA32" s="33"/>
      <c r="QXB32" s="33"/>
      <c r="QXC32" s="33"/>
      <c r="QXD32" s="33"/>
      <c r="QXE32" s="33"/>
      <c r="QXF32" s="33"/>
      <c r="QXG32" s="33"/>
      <c r="QXH32" s="33"/>
      <c r="QXI32" s="33"/>
      <c r="QXJ32" s="33"/>
      <c r="QXK32" s="33"/>
      <c r="QXL32" s="33"/>
      <c r="QXM32" s="33"/>
      <c r="QXN32" s="33"/>
      <c r="QXO32" s="33"/>
      <c r="QXP32" s="33"/>
      <c r="QXQ32" s="33"/>
      <c r="QXR32" s="33"/>
      <c r="QXS32" s="33"/>
      <c r="QXT32" s="33"/>
      <c r="QXU32" s="33"/>
      <c r="QXV32" s="33"/>
      <c r="QXW32" s="33"/>
      <c r="QXX32" s="33"/>
      <c r="QXY32" s="33"/>
      <c r="QXZ32" s="33"/>
      <c r="QYA32" s="33"/>
      <c r="QYB32" s="33"/>
      <c r="QYC32" s="33"/>
      <c r="QYD32" s="33"/>
      <c r="QYE32" s="33"/>
      <c r="QYF32" s="33"/>
      <c r="QYG32" s="33"/>
      <c r="QYH32" s="33"/>
      <c r="QYI32" s="33"/>
      <c r="QYJ32" s="33"/>
      <c r="QYK32" s="33"/>
      <c r="QYL32" s="33"/>
      <c r="QYM32" s="33"/>
      <c r="QYN32" s="33"/>
      <c r="QYO32" s="33"/>
      <c r="QYP32" s="33"/>
      <c r="QYQ32" s="33"/>
      <c r="QYR32" s="33"/>
      <c r="QYS32" s="33"/>
      <c r="QYT32" s="33"/>
      <c r="QYU32" s="33"/>
      <c r="QYV32" s="33"/>
      <c r="QYW32" s="33"/>
      <c r="QYX32" s="33"/>
      <c r="QYY32" s="33"/>
      <c r="QYZ32" s="33"/>
      <c r="QZA32" s="33"/>
      <c r="QZB32" s="33"/>
      <c r="QZC32" s="33"/>
      <c r="QZD32" s="33"/>
      <c r="QZE32" s="33"/>
      <c r="QZF32" s="33"/>
      <c r="QZG32" s="33"/>
      <c r="QZH32" s="33"/>
      <c r="QZI32" s="33"/>
      <c r="QZJ32" s="33"/>
      <c r="QZK32" s="33"/>
      <c r="QZL32" s="33"/>
      <c r="QZM32" s="33"/>
      <c r="QZN32" s="33"/>
      <c r="QZO32" s="33"/>
      <c r="QZP32" s="33"/>
      <c r="QZQ32" s="33"/>
      <c r="QZR32" s="33"/>
      <c r="QZS32" s="33"/>
      <c r="QZT32" s="33"/>
      <c r="QZU32" s="33"/>
      <c r="QZV32" s="33"/>
      <c r="QZW32" s="33"/>
      <c r="QZX32" s="33"/>
      <c r="QZY32" s="33"/>
      <c r="QZZ32" s="33"/>
      <c r="RAA32" s="33"/>
      <c r="RAB32" s="33"/>
      <c r="RAC32" s="33"/>
      <c r="RAD32" s="33"/>
      <c r="RAE32" s="33"/>
      <c r="RAF32" s="33"/>
      <c r="RAG32" s="33"/>
      <c r="RAH32" s="33"/>
      <c r="RAI32" s="33"/>
      <c r="RAJ32" s="33"/>
      <c r="RAK32" s="33"/>
      <c r="RAL32" s="33"/>
      <c r="RAM32" s="33"/>
      <c r="RAN32" s="33"/>
      <c r="RAO32" s="33"/>
      <c r="RAP32" s="33"/>
      <c r="RAQ32" s="33"/>
      <c r="RAR32" s="33"/>
      <c r="RAS32" s="33"/>
      <c r="RAT32" s="33"/>
      <c r="RAU32" s="33"/>
      <c r="RAV32" s="33"/>
      <c r="RAW32" s="33"/>
      <c r="RAX32" s="33"/>
      <c r="RAY32" s="33"/>
      <c r="RAZ32" s="33"/>
      <c r="RBA32" s="33"/>
      <c r="RBB32" s="33"/>
      <c r="RBC32" s="33"/>
      <c r="RBD32" s="33"/>
      <c r="RBE32" s="33"/>
      <c r="RBF32" s="33"/>
      <c r="RBG32" s="33"/>
      <c r="RBH32" s="33"/>
      <c r="RBI32" s="33"/>
      <c r="RBJ32" s="33"/>
      <c r="RBK32" s="33"/>
      <c r="RBL32" s="33"/>
      <c r="RBM32" s="33"/>
      <c r="RBN32" s="33"/>
      <c r="RBO32" s="33"/>
      <c r="RBP32" s="33"/>
      <c r="RBQ32" s="33"/>
      <c r="RBR32" s="33"/>
      <c r="RBS32" s="33"/>
      <c r="RBT32" s="33"/>
      <c r="RBU32" s="33"/>
      <c r="RBV32" s="33"/>
      <c r="RBW32" s="33"/>
      <c r="RBX32" s="33"/>
      <c r="RBY32" s="33"/>
      <c r="RBZ32" s="33"/>
      <c r="RCA32" s="33"/>
      <c r="RCB32" s="33"/>
      <c r="RCC32" s="33"/>
      <c r="RCD32" s="33"/>
      <c r="RCE32" s="33"/>
      <c r="RCF32" s="33"/>
      <c r="RCG32" s="33"/>
      <c r="RCH32" s="33"/>
      <c r="RCI32" s="33"/>
      <c r="RCJ32" s="33"/>
      <c r="RCK32" s="33"/>
      <c r="RCL32" s="33"/>
      <c r="RCM32" s="33"/>
      <c r="RCN32" s="33"/>
      <c r="RCO32" s="33"/>
      <c r="RCP32" s="33"/>
      <c r="RCQ32" s="33"/>
      <c r="RCR32" s="33"/>
      <c r="RCS32" s="33"/>
      <c r="RCT32" s="33"/>
      <c r="RCU32" s="33"/>
      <c r="RCV32" s="33"/>
      <c r="RCW32" s="33"/>
      <c r="RCX32" s="33"/>
      <c r="RCY32" s="33"/>
      <c r="RCZ32" s="33"/>
      <c r="RDA32" s="33"/>
      <c r="RDB32" s="33"/>
      <c r="RDC32" s="33"/>
      <c r="RDD32" s="33"/>
      <c r="RDE32" s="33"/>
      <c r="RDF32" s="33"/>
      <c r="RDG32" s="33"/>
      <c r="RDH32" s="33"/>
      <c r="RDI32" s="33"/>
      <c r="RDJ32" s="33"/>
      <c r="RDK32" s="33"/>
      <c r="RDL32" s="33"/>
      <c r="RDM32" s="33"/>
      <c r="RDN32" s="33"/>
      <c r="RDO32" s="33"/>
      <c r="RDP32" s="33"/>
      <c r="RDQ32" s="33"/>
      <c r="RDR32" s="33"/>
      <c r="RDS32" s="33"/>
      <c r="RDT32" s="33"/>
      <c r="RDU32" s="33"/>
      <c r="RDV32" s="33"/>
      <c r="RDW32" s="33"/>
      <c r="RDX32" s="33"/>
      <c r="RDY32" s="33"/>
      <c r="RDZ32" s="33"/>
      <c r="REA32" s="33"/>
      <c r="REB32" s="33"/>
      <c r="REC32" s="33"/>
      <c r="RED32" s="33"/>
      <c r="REE32" s="33"/>
      <c r="REF32" s="33"/>
      <c r="REG32" s="33"/>
      <c r="REH32" s="33"/>
      <c r="REI32" s="33"/>
      <c r="REJ32" s="33"/>
      <c r="REK32" s="33"/>
      <c r="REL32" s="33"/>
      <c r="REM32" s="33"/>
      <c r="REN32" s="33"/>
      <c r="REO32" s="33"/>
      <c r="REP32" s="33"/>
      <c r="REQ32" s="33"/>
      <c r="RER32" s="33"/>
      <c r="RES32" s="33"/>
      <c r="RET32" s="33"/>
      <c r="REU32" s="33"/>
      <c r="REV32" s="33"/>
      <c r="REW32" s="33"/>
      <c r="REX32" s="33"/>
      <c r="REY32" s="33"/>
      <c r="REZ32" s="33"/>
      <c r="RFA32" s="33"/>
      <c r="RFB32" s="33"/>
      <c r="RFC32" s="33"/>
      <c r="RFD32" s="33"/>
      <c r="RFE32" s="33"/>
      <c r="RFF32" s="33"/>
      <c r="RFG32" s="33"/>
      <c r="RFH32" s="33"/>
      <c r="RFI32" s="33"/>
      <c r="RFJ32" s="33"/>
      <c r="RFK32" s="33"/>
      <c r="RFL32" s="33"/>
      <c r="RFM32" s="33"/>
      <c r="RFN32" s="33"/>
      <c r="RFO32" s="33"/>
      <c r="RFP32" s="33"/>
      <c r="RFQ32" s="33"/>
      <c r="RFR32" s="33"/>
      <c r="RFS32" s="33"/>
      <c r="RFT32" s="33"/>
      <c r="RFU32" s="33"/>
      <c r="RFV32" s="33"/>
      <c r="RFW32" s="33"/>
      <c r="RFX32" s="33"/>
      <c r="RFY32" s="33"/>
      <c r="RFZ32" s="33"/>
      <c r="RGA32" s="33"/>
      <c r="RGB32" s="33"/>
      <c r="RGC32" s="33"/>
      <c r="RGD32" s="33"/>
      <c r="RGE32" s="33"/>
      <c r="RGF32" s="33"/>
      <c r="RGG32" s="33"/>
      <c r="RGH32" s="33"/>
      <c r="RGI32" s="33"/>
      <c r="RGJ32" s="33"/>
      <c r="RGK32" s="33"/>
      <c r="RGL32" s="33"/>
      <c r="RGM32" s="33"/>
      <c r="RGN32" s="33"/>
      <c r="RGO32" s="33"/>
      <c r="RGP32" s="33"/>
      <c r="RGQ32" s="33"/>
      <c r="RGR32" s="33"/>
      <c r="RGS32" s="33"/>
      <c r="RGT32" s="33"/>
      <c r="RGU32" s="33"/>
      <c r="RGV32" s="33"/>
      <c r="RGW32" s="33"/>
      <c r="RGX32" s="33"/>
      <c r="RGY32" s="33"/>
      <c r="RGZ32" s="33"/>
      <c r="RHA32" s="33"/>
      <c r="RHB32" s="33"/>
      <c r="RHC32" s="33"/>
      <c r="RHD32" s="33"/>
      <c r="RHE32" s="33"/>
      <c r="RHF32" s="33"/>
      <c r="RHG32" s="33"/>
      <c r="RHH32" s="33"/>
      <c r="RHI32" s="33"/>
      <c r="RHJ32" s="33"/>
      <c r="RHK32" s="33"/>
      <c r="RHL32" s="33"/>
      <c r="RHM32" s="33"/>
      <c r="RHN32" s="33"/>
      <c r="RHO32" s="33"/>
      <c r="RHP32" s="33"/>
      <c r="RHQ32" s="33"/>
      <c r="RHR32" s="33"/>
      <c r="RHS32" s="33"/>
      <c r="RHT32" s="33"/>
      <c r="RHU32" s="33"/>
      <c r="RHV32" s="33"/>
      <c r="RHW32" s="33"/>
      <c r="RHX32" s="33"/>
      <c r="RHY32" s="33"/>
      <c r="RHZ32" s="33"/>
      <c r="RIA32" s="33"/>
      <c r="RIB32" s="33"/>
      <c r="RIC32" s="33"/>
      <c r="RID32" s="33"/>
      <c r="RIE32" s="33"/>
      <c r="RIF32" s="33"/>
      <c r="RIG32" s="33"/>
      <c r="RIH32" s="33"/>
      <c r="RII32" s="33"/>
      <c r="RIJ32" s="33"/>
      <c r="RIK32" s="33"/>
      <c r="RIL32" s="33"/>
      <c r="RIM32" s="33"/>
      <c r="RIN32" s="33"/>
      <c r="RIO32" s="33"/>
      <c r="RIP32" s="33"/>
      <c r="RIQ32" s="33"/>
      <c r="RIR32" s="33"/>
      <c r="RIS32" s="33"/>
      <c r="RIT32" s="33"/>
      <c r="RIU32" s="33"/>
      <c r="RIV32" s="33"/>
      <c r="RIW32" s="33"/>
      <c r="RIX32" s="33"/>
      <c r="RIY32" s="33"/>
      <c r="RIZ32" s="33"/>
      <c r="RJA32" s="33"/>
      <c r="RJB32" s="33"/>
      <c r="RJC32" s="33"/>
      <c r="RJD32" s="33"/>
      <c r="RJE32" s="33"/>
      <c r="RJF32" s="33"/>
      <c r="RJG32" s="33"/>
      <c r="RJH32" s="33"/>
      <c r="RJI32" s="33"/>
      <c r="RJJ32" s="33"/>
      <c r="RJK32" s="33"/>
      <c r="RJL32" s="33"/>
      <c r="RJM32" s="33"/>
      <c r="RJN32" s="33"/>
      <c r="RJO32" s="33"/>
      <c r="RJP32" s="33"/>
      <c r="RJQ32" s="33"/>
      <c r="RJR32" s="33"/>
      <c r="RJS32" s="33"/>
      <c r="RJT32" s="33"/>
      <c r="RJU32" s="33"/>
      <c r="RJV32" s="33"/>
      <c r="RJW32" s="33"/>
      <c r="RJX32" s="33"/>
      <c r="RJY32" s="33"/>
      <c r="RJZ32" s="33"/>
      <c r="RKA32" s="33"/>
      <c r="RKB32" s="33"/>
      <c r="RKC32" s="33"/>
      <c r="RKD32" s="33"/>
      <c r="RKE32" s="33"/>
      <c r="RKF32" s="33"/>
      <c r="RKG32" s="33"/>
      <c r="RKH32" s="33"/>
      <c r="RKI32" s="33"/>
      <c r="RKJ32" s="33"/>
      <c r="RKK32" s="33"/>
      <c r="RKL32" s="33"/>
      <c r="RKM32" s="33"/>
      <c r="RKN32" s="33"/>
      <c r="RKO32" s="33"/>
      <c r="RKP32" s="33"/>
      <c r="RKQ32" s="33"/>
      <c r="RKR32" s="33"/>
      <c r="RKS32" s="33"/>
      <c r="RKT32" s="33"/>
      <c r="RKU32" s="33"/>
      <c r="RKV32" s="33"/>
      <c r="RKW32" s="33"/>
      <c r="RKX32" s="33"/>
      <c r="RKY32" s="33"/>
      <c r="RKZ32" s="33"/>
      <c r="RLA32" s="33"/>
      <c r="RLB32" s="33"/>
      <c r="RLC32" s="33"/>
      <c r="RLD32" s="33"/>
      <c r="RLE32" s="33"/>
      <c r="RLF32" s="33"/>
      <c r="RLG32" s="33"/>
      <c r="RLH32" s="33"/>
      <c r="RLI32" s="33"/>
      <c r="RLJ32" s="33"/>
      <c r="RLK32" s="33"/>
      <c r="RLL32" s="33"/>
      <c r="RLM32" s="33"/>
      <c r="RLN32" s="33"/>
      <c r="RLO32" s="33"/>
      <c r="RLP32" s="33"/>
      <c r="RLQ32" s="33"/>
      <c r="RLR32" s="33"/>
      <c r="RLS32" s="33"/>
      <c r="RLT32" s="33"/>
      <c r="RLU32" s="33"/>
      <c r="RLV32" s="33"/>
      <c r="RLW32" s="33"/>
      <c r="RLX32" s="33"/>
      <c r="RLY32" s="33"/>
      <c r="RLZ32" s="33"/>
      <c r="RMA32" s="33"/>
      <c r="RMB32" s="33"/>
      <c r="RMC32" s="33"/>
      <c r="RMD32" s="33"/>
      <c r="RME32" s="33"/>
      <c r="RMF32" s="33"/>
      <c r="RMG32" s="33"/>
      <c r="RMH32" s="33"/>
      <c r="RMI32" s="33"/>
      <c r="RMJ32" s="33"/>
      <c r="RMK32" s="33"/>
      <c r="RML32" s="33"/>
      <c r="RMM32" s="33"/>
      <c r="RMN32" s="33"/>
      <c r="RMO32" s="33"/>
      <c r="RMP32" s="33"/>
      <c r="RMQ32" s="33"/>
      <c r="RMR32" s="33"/>
      <c r="RMS32" s="33"/>
      <c r="RMT32" s="33"/>
      <c r="RMU32" s="33"/>
      <c r="RMV32" s="33"/>
      <c r="RMW32" s="33"/>
      <c r="RMX32" s="33"/>
      <c r="RMY32" s="33"/>
      <c r="RMZ32" s="33"/>
      <c r="RNA32" s="33"/>
      <c r="RNB32" s="33"/>
      <c r="RNC32" s="33"/>
      <c r="RND32" s="33"/>
      <c r="RNE32" s="33"/>
      <c r="RNF32" s="33"/>
      <c r="RNG32" s="33"/>
      <c r="RNH32" s="33"/>
      <c r="RNI32" s="33"/>
      <c r="RNJ32" s="33"/>
      <c r="RNK32" s="33"/>
      <c r="RNL32" s="33"/>
      <c r="RNM32" s="33"/>
      <c r="RNN32" s="33"/>
      <c r="RNO32" s="33"/>
      <c r="RNP32" s="33"/>
      <c r="RNQ32" s="33"/>
      <c r="RNR32" s="33"/>
      <c r="RNS32" s="33"/>
      <c r="RNT32" s="33"/>
      <c r="RNU32" s="33"/>
      <c r="RNV32" s="33"/>
      <c r="RNW32" s="33"/>
      <c r="RNX32" s="33"/>
      <c r="RNY32" s="33"/>
      <c r="RNZ32" s="33"/>
      <c r="ROA32" s="33"/>
      <c r="ROB32" s="33"/>
      <c r="ROC32" s="33"/>
      <c r="ROD32" s="33"/>
      <c r="ROE32" s="33"/>
      <c r="ROF32" s="33"/>
      <c r="ROG32" s="33"/>
      <c r="ROH32" s="33"/>
      <c r="ROI32" s="33"/>
      <c r="ROJ32" s="33"/>
      <c r="ROK32" s="33"/>
      <c r="ROL32" s="33"/>
      <c r="ROM32" s="33"/>
      <c r="RON32" s="33"/>
      <c r="ROO32" s="33"/>
      <c r="ROP32" s="33"/>
      <c r="ROQ32" s="33"/>
      <c r="ROR32" s="33"/>
      <c r="ROS32" s="33"/>
      <c r="ROT32" s="33"/>
      <c r="ROU32" s="33"/>
      <c r="ROV32" s="33"/>
      <c r="ROW32" s="33"/>
      <c r="ROX32" s="33"/>
      <c r="ROY32" s="33"/>
      <c r="ROZ32" s="33"/>
      <c r="RPA32" s="33"/>
      <c r="RPB32" s="33"/>
      <c r="RPC32" s="33"/>
      <c r="RPD32" s="33"/>
      <c r="RPE32" s="33"/>
      <c r="RPF32" s="33"/>
      <c r="RPG32" s="33"/>
      <c r="RPH32" s="33"/>
      <c r="RPI32" s="33"/>
      <c r="RPJ32" s="33"/>
      <c r="RPK32" s="33"/>
      <c r="RPL32" s="33"/>
      <c r="RPM32" s="33"/>
      <c r="RPN32" s="33"/>
      <c r="RPO32" s="33"/>
      <c r="RPP32" s="33"/>
      <c r="RPQ32" s="33"/>
      <c r="RPR32" s="33"/>
      <c r="RPS32" s="33"/>
      <c r="RPT32" s="33"/>
      <c r="RPU32" s="33"/>
      <c r="RPV32" s="33"/>
      <c r="RPW32" s="33"/>
      <c r="RPX32" s="33"/>
      <c r="RPY32" s="33"/>
      <c r="RPZ32" s="33"/>
      <c r="RQA32" s="33"/>
      <c r="RQB32" s="33"/>
      <c r="RQC32" s="33"/>
      <c r="RQD32" s="33"/>
      <c r="RQE32" s="33"/>
      <c r="RQF32" s="33"/>
      <c r="RQG32" s="33"/>
      <c r="RQH32" s="33"/>
      <c r="RQI32" s="33"/>
      <c r="RQJ32" s="33"/>
      <c r="RQK32" s="33"/>
      <c r="RQL32" s="33"/>
      <c r="RQM32" s="33"/>
      <c r="RQN32" s="33"/>
      <c r="RQO32" s="33"/>
      <c r="RQP32" s="33"/>
      <c r="RQQ32" s="33"/>
      <c r="RQR32" s="33"/>
      <c r="RQS32" s="33"/>
      <c r="RQT32" s="33"/>
      <c r="RQU32" s="33"/>
      <c r="RQV32" s="33"/>
      <c r="RQW32" s="33"/>
      <c r="RQX32" s="33"/>
      <c r="RQY32" s="33"/>
      <c r="RQZ32" s="33"/>
      <c r="RRA32" s="33"/>
      <c r="RRB32" s="33"/>
      <c r="RRC32" s="33"/>
      <c r="RRD32" s="33"/>
      <c r="RRE32" s="33"/>
      <c r="RRF32" s="33"/>
      <c r="RRG32" s="33"/>
      <c r="RRH32" s="33"/>
      <c r="RRI32" s="33"/>
      <c r="RRJ32" s="33"/>
      <c r="RRK32" s="33"/>
      <c r="RRL32" s="33"/>
      <c r="RRM32" s="33"/>
      <c r="RRN32" s="33"/>
      <c r="RRO32" s="33"/>
      <c r="RRP32" s="33"/>
      <c r="RRQ32" s="33"/>
      <c r="RRR32" s="33"/>
      <c r="RRS32" s="33"/>
      <c r="RRT32" s="33"/>
      <c r="RRU32" s="33"/>
      <c r="RRV32" s="33"/>
      <c r="RRW32" s="33"/>
      <c r="RRX32" s="33"/>
      <c r="RRY32" s="33"/>
      <c r="RRZ32" s="33"/>
      <c r="RSA32" s="33"/>
      <c r="RSB32" s="33"/>
      <c r="RSC32" s="33"/>
      <c r="RSD32" s="33"/>
      <c r="RSE32" s="33"/>
      <c r="RSF32" s="33"/>
      <c r="RSG32" s="33"/>
      <c r="RSH32" s="33"/>
      <c r="RSI32" s="33"/>
      <c r="RSJ32" s="33"/>
      <c r="RSK32" s="33"/>
      <c r="RSL32" s="33"/>
      <c r="RSM32" s="33"/>
      <c r="RSN32" s="33"/>
      <c r="RSO32" s="33"/>
      <c r="RSP32" s="33"/>
      <c r="RSQ32" s="33"/>
      <c r="RSR32" s="33"/>
      <c r="RSS32" s="33"/>
      <c r="RST32" s="33"/>
      <c r="RSU32" s="33"/>
      <c r="RSV32" s="33"/>
      <c r="RSW32" s="33"/>
      <c r="RSX32" s="33"/>
      <c r="RSY32" s="33"/>
      <c r="RSZ32" s="33"/>
      <c r="RTA32" s="33"/>
      <c r="RTB32" s="33"/>
      <c r="RTC32" s="33"/>
      <c r="RTD32" s="33"/>
      <c r="RTE32" s="33"/>
      <c r="RTF32" s="33"/>
      <c r="RTG32" s="33"/>
      <c r="RTH32" s="33"/>
      <c r="RTI32" s="33"/>
      <c r="RTJ32" s="33"/>
      <c r="RTK32" s="33"/>
      <c r="RTL32" s="33"/>
      <c r="RTM32" s="33"/>
      <c r="RTN32" s="33"/>
      <c r="RTO32" s="33"/>
      <c r="RTP32" s="33"/>
      <c r="RTQ32" s="33"/>
      <c r="RTR32" s="33"/>
      <c r="RTS32" s="33"/>
      <c r="RTT32" s="33"/>
      <c r="RTU32" s="33"/>
      <c r="RTV32" s="33"/>
      <c r="RTW32" s="33"/>
      <c r="RTX32" s="33"/>
      <c r="RTY32" s="33"/>
      <c r="RTZ32" s="33"/>
      <c r="RUA32" s="33"/>
      <c r="RUB32" s="33"/>
      <c r="RUC32" s="33"/>
      <c r="RUD32" s="33"/>
      <c r="RUE32" s="33"/>
      <c r="RUF32" s="33"/>
      <c r="RUG32" s="33"/>
      <c r="RUH32" s="33"/>
      <c r="RUI32" s="33"/>
      <c r="RUJ32" s="33"/>
      <c r="RUK32" s="33"/>
      <c r="RUL32" s="33"/>
      <c r="RUM32" s="33"/>
      <c r="RUN32" s="33"/>
      <c r="RUO32" s="33"/>
      <c r="RUP32" s="33"/>
      <c r="RUQ32" s="33"/>
      <c r="RUR32" s="33"/>
      <c r="RUS32" s="33"/>
      <c r="RUT32" s="33"/>
      <c r="RUU32" s="33"/>
      <c r="RUV32" s="33"/>
      <c r="RUW32" s="33"/>
      <c r="RUX32" s="33"/>
      <c r="RUY32" s="33"/>
      <c r="RUZ32" s="33"/>
      <c r="RVA32" s="33"/>
      <c r="RVB32" s="33"/>
      <c r="RVC32" s="33"/>
      <c r="RVD32" s="33"/>
      <c r="RVE32" s="33"/>
      <c r="RVF32" s="33"/>
      <c r="RVG32" s="33"/>
      <c r="RVH32" s="33"/>
      <c r="RVI32" s="33"/>
      <c r="RVJ32" s="33"/>
      <c r="RVK32" s="33"/>
      <c r="RVL32" s="33"/>
      <c r="RVM32" s="33"/>
      <c r="RVN32" s="33"/>
      <c r="RVO32" s="33"/>
      <c r="RVP32" s="33"/>
      <c r="RVQ32" s="33"/>
      <c r="RVR32" s="33"/>
      <c r="RVS32" s="33"/>
      <c r="RVT32" s="33"/>
      <c r="RVU32" s="33"/>
      <c r="RVV32" s="33"/>
      <c r="RVW32" s="33"/>
      <c r="RVX32" s="33"/>
      <c r="RVY32" s="33"/>
      <c r="RVZ32" s="33"/>
      <c r="RWA32" s="33"/>
      <c r="RWB32" s="33"/>
      <c r="RWC32" s="33"/>
      <c r="RWD32" s="33"/>
      <c r="RWE32" s="33"/>
      <c r="RWF32" s="33"/>
      <c r="RWG32" s="33"/>
      <c r="RWH32" s="33"/>
      <c r="RWI32" s="33"/>
      <c r="RWJ32" s="33"/>
      <c r="RWK32" s="33"/>
      <c r="RWL32" s="33"/>
      <c r="RWM32" s="33"/>
      <c r="RWN32" s="33"/>
      <c r="RWO32" s="33"/>
      <c r="RWP32" s="33"/>
      <c r="RWQ32" s="33"/>
      <c r="RWR32" s="33"/>
      <c r="RWS32" s="33"/>
      <c r="RWT32" s="33"/>
      <c r="RWU32" s="33"/>
      <c r="RWV32" s="33"/>
      <c r="RWW32" s="33"/>
      <c r="RWX32" s="33"/>
      <c r="RWY32" s="33"/>
      <c r="RWZ32" s="33"/>
      <c r="RXA32" s="33"/>
      <c r="RXB32" s="33"/>
      <c r="RXC32" s="33"/>
      <c r="RXD32" s="33"/>
      <c r="RXE32" s="33"/>
      <c r="RXF32" s="33"/>
      <c r="RXG32" s="33"/>
      <c r="RXH32" s="33"/>
      <c r="RXI32" s="33"/>
      <c r="RXJ32" s="33"/>
      <c r="RXK32" s="33"/>
      <c r="RXL32" s="33"/>
      <c r="RXM32" s="33"/>
      <c r="RXN32" s="33"/>
      <c r="RXO32" s="33"/>
      <c r="RXP32" s="33"/>
      <c r="RXQ32" s="33"/>
      <c r="RXR32" s="33"/>
      <c r="RXS32" s="33"/>
      <c r="RXT32" s="33"/>
      <c r="RXU32" s="33"/>
      <c r="RXV32" s="33"/>
      <c r="RXW32" s="33"/>
      <c r="RXX32" s="33"/>
      <c r="RXY32" s="33"/>
      <c r="RXZ32" s="33"/>
      <c r="RYA32" s="33"/>
      <c r="RYB32" s="33"/>
      <c r="RYC32" s="33"/>
      <c r="RYD32" s="33"/>
      <c r="RYE32" s="33"/>
      <c r="RYF32" s="33"/>
      <c r="RYG32" s="33"/>
      <c r="RYH32" s="33"/>
      <c r="RYI32" s="33"/>
      <c r="RYJ32" s="33"/>
      <c r="RYK32" s="33"/>
      <c r="RYL32" s="33"/>
      <c r="RYM32" s="33"/>
      <c r="RYN32" s="33"/>
      <c r="RYO32" s="33"/>
      <c r="RYP32" s="33"/>
      <c r="RYQ32" s="33"/>
      <c r="RYR32" s="33"/>
      <c r="RYS32" s="33"/>
      <c r="RYT32" s="33"/>
      <c r="RYU32" s="33"/>
      <c r="RYV32" s="33"/>
      <c r="RYW32" s="33"/>
      <c r="RYX32" s="33"/>
      <c r="RYY32" s="33"/>
      <c r="RYZ32" s="33"/>
      <c r="RZA32" s="33"/>
      <c r="RZB32" s="33"/>
      <c r="RZC32" s="33"/>
      <c r="RZD32" s="33"/>
      <c r="RZE32" s="33"/>
      <c r="RZF32" s="33"/>
      <c r="RZG32" s="33"/>
      <c r="RZH32" s="33"/>
      <c r="RZI32" s="33"/>
      <c r="RZJ32" s="33"/>
      <c r="RZK32" s="33"/>
      <c r="RZL32" s="33"/>
      <c r="RZM32" s="33"/>
      <c r="RZN32" s="33"/>
      <c r="RZO32" s="33"/>
      <c r="RZP32" s="33"/>
      <c r="RZQ32" s="33"/>
      <c r="RZR32" s="33"/>
      <c r="RZS32" s="33"/>
      <c r="RZT32" s="33"/>
      <c r="RZU32" s="33"/>
      <c r="RZV32" s="33"/>
      <c r="RZW32" s="33"/>
      <c r="RZX32" s="33"/>
      <c r="RZY32" s="33"/>
      <c r="RZZ32" s="33"/>
      <c r="SAA32" s="33"/>
      <c r="SAB32" s="33"/>
      <c r="SAC32" s="33"/>
      <c r="SAD32" s="33"/>
      <c r="SAE32" s="33"/>
      <c r="SAF32" s="33"/>
      <c r="SAG32" s="33"/>
      <c r="SAH32" s="33"/>
      <c r="SAI32" s="33"/>
      <c r="SAJ32" s="33"/>
      <c r="SAK32" s="33"/>
      <c r="SAL32" s="33"/>
      <c r="SAM32" s="33"/>
      <c r="SAN32" s="33"/>
      <c r="SAO32" s="33"/>
      <c r="SAP32" s="33"/>
      <c r="SAQ32" s="33"/>
      <c r="SAR32" s="33"/>
      <c r="SAS32" s="33"/>
      <c r="SAT32" s="33"/>
      <c r="SAU32" s="33"/>
      <c r="SAV32" s="33"/>
      <c r="SAW32" s="33"/>
      <c r="SAX32" s="33"/>
      <c r="SAY32" s="33"/>
      <c r="SAZ32" s="33"/>
      <c r="SBA32" s="33"/>
      <c r="SBB32" s="33"/>
      <c r="SBC32" s="33"/>
      <c r="SBD32" s="33"/>
      <c r="SBE32" s="33"/>
      <c r="SBF32" s="33"/>
      <c r="SBG32" s="33"/>
      <c r="SBH32" s="33"/>
      <c r="SBI32" s="33"/>
      <c r="SBJ32" s="33"/>
      <c r="SBK32" s="33"/>
      <c r="SBL32" s="33"/>
      <c r="SBM32" s="33"/>
      <c r="SBN32" s="33"/>
      <c r="SBO32" s="33"/>
      <c r="SBP32" s="33"/>
      <c r="SBQ32" s="33"/>
      <c r="SBR32" s="33"/>
      <c r="SBS32" s="33"/>
      <c r="SBT32" s="33"/>
      <c r="SBU32" s="33"/>
      <c r="SBV32" s="33"/>
      <c r="SBW32" s="33"/>
      <c r="SBX32" s="33"/>
      <c r="SBY32" s="33"/>
      <c r="SBZ32" s="33"/>
      <c r="SCA32" s="33"/>
      <c r="SCB32" s="33"/>
      <c r="SCC32" s="33"/>
      <c r="SCD32" s="33"/>
      <c r="SCE32" s="33"/>
      <c r="SCF32" s="33"/>
      <c r="SCG32" s="33"/>
      <c r="SCH32" s="33"/>
      <c r="SCI32" s="33"/>
      <c r="SCJ32" s="33"/>
      <c r="SCK32" s="33"/>
      <c r="SCL32" s="33"/>
      <c r="SCM32" s="33"/>
      <c r="SCN32" s="33"/>
      <c r="SCO32" s="33"/>
      <c r="SCP32" s="33"/>
      <c r="SCQ32" s="33"/>
      <c r="SCR32" s="33"/>
      <c r="SCS32" s="33"/>
      <c r="SCT32" s="33"/>
      <c r="SCU32" s="33"/>
      <c r="SCV32" s="33"/>
      <c r="SCW32" s="33"/>
      <c r="SCX32" s="33"/>
      <c r="SCY32" s="33"/>
      <c r="SCZ32" s="33"/>
      <c r="SDA32" s="33"/>
      <c r="SDB32" s="33"/>
      <c r="SDC32" s="33"/>
      <c r="SDD32" s="33"/>
      <c r="SDE32" s="33"/>
      <c r="SDF32" s="33"/>
      <c r="SDG32" s="33"/>
      <c r="SDH32" s="33"/>
      <c r="SDI32" s="33"/>
      <c r="SDJ32" s="33"/>
      <c r="SDK32" s="33"/>
      <c r="SDL32" s="33"/>
      <c r="SDM32" s="33"/>
      <c r="SDN32" s="33"/>
      <c r="SDO32" s="33"/>
      <c r="SDP32" s="33"/>
      <c r="SDQ32" s="33"/>
      <c r="SDR32" s="33"/>
      <c r="SDS32" s="33"/>
      <c r="SDT32" s="33"/>
      <c r="SDU32" s="33"/>
      <c r="SDV32" s="33"/>
      <c r="SDW32" s="33"/>
      <c r="SDX32" s="33"/>
      <c r="SDY32" s="33"/>
      <c r="SDZ32" s="33"/>
      <c r="SEA32" s="33"/>
      <c r="SEB32" s="33"/>
      <c r="SEC32" s="33"/>
      <c r="SED32" s="33"/>
      <c r="SEE32" s="33"/>
      <c r="SEF32" s="33"/>
      <c r="SEG32" s="33"/>
      <c r="SEH32" s="33"/>
      <c r="SEI32" s="33"/>
      <c r="SEJ32" s="33"/>
      <c r="SEK32" s="33"/>
      <c r="SEL32" s="33"/>
      <c r="SEM32" s="33"/>
      <c r="SEN32" s="33"/>
      <c r="SEO32" s="33"/>
      <c r="SEP32" s="33"/>
      <c r="SEQ32" s="33"/>
      <c r="SER32" s="33"/>
      <c r="SES32" s="33"/>
      <c r="SET32" s="33"/>
      <c r="SEU32" s="33"/>
      <c r="SEV32" s="33"/>
      <c r="SEW32" s="33"/>
      <c r="SEX32" s="33"/>
      <c r="SEY32" s="33"/>
      <c r="SEZ32" s="33"/>
      <c r="SFA32" s="33"/>
      <c r="SFB32" s="33"/>
      <c r="SFC32" s="33"/>
      <c r="SFD32" s="33"/>
      <c r="SFE32" s="33"/>
      <c r="SFF32" s="33"/>
      <c r="SFG32" s="33"/>
      <c r="SFH32" s="33"/>
      <c r="SFI32" s="33"/>
      <c r="SFJ32" s="33"/>
      <c r="SFK32" s="33"/>
      <c r="SFL32" s="33"/>
      <c r="SFM32" s="33"/>
      <c r="SFN32" s="33"/>
      <c r="SFO32" s="33"/>
      <c r="SFP32" s="33"/>
      <c r="SFQ32" s="33"/>
      <c r="SFR32" s="33"/>
      <c r="SFS32" s="33"/>
      <c r="SFT32" s="33"/>
      <c r="SFU32" s="33"/>
      <c r="SFV32" s="33"/>
      <c r="SFW32" s="33"/>
      <c r="SFX32" s="33"/>
      <c r="SFY32" s="33"/>
      <c r="SFZ32" s="33"/>
      <c r="SGA32" s="33"/>
      <c r="SGB32" s="33"/>
      <c r="SGC32" s="33"/>
      <c r="SGD32" s="33"/>
      <c r="SGE32" s="33"/>
      <c r="SGF32" s="33"/>
      <c r="SGG32" s="33"/>
      <c r="SGH32" s="33"/>
      <c r="SGI32" s="33"/>
      <c r="SGJ32" s="33"/>
      <c r="SGK32" s="33"/>
      <c r="SGL32" s="33"/>
      <c r="SGM32" s="33"/>
      <c r="SGN32" s="33"/>
      <c r="SGO32" s="33"/>
      <c r="SGP32" s="33"/>
      <c r="SGQ32" s="33"/>
      <c r="SGR32" s="33"/>
      <c r="SGS32" s="33"/>
      <c r="SGT32" s="33"/>
      <c r="SGU32" s="33"/>
      <c r="SGV32" s="33"/>
      <c r="SGW32" s="33"/>
      <c r="SGX32" s="33"/>
      <c r="SGY32" s="33"/>
      <c r="SGZ32" s="33"/>
      <c r="SHA32" s="33"/>
      <c r="SHB32" s="33"/>
      <c r="SHC32" s="33"/>
      <c r="SHD32" s="33"/>
      <c r="SHE32" s="33"/>
      <c r="SHF32" s="33"/>
      <c r="SHG32" s="33"/>
      <c r="SHH32" s="33"/>
      <c r="SHI32" s="33"/>
      <c r="SHJ32" s="33"/>
      <c r="SHK32" s="33"/>
      <c r="SHL32" s="33"/>
      <c r="SHM32" s="33"/>
      <c r="SHN32" s="33"/>
      <c r="SHO32" s="33"/>
      <c r="SHP32" s="33"/>
      <c r="SHQ32" s="33"/>
      <c r="SHR32" s="33"/>
      <c r="SHS32" s="33"/>
      <c r="SHT32" s="33"/>
      <c r="SHU32" s="33"/>
      <c r="SHV32" s="33"/>
      <c r="SHW32" s="33"/>
      <c r="SHX32" s="33"/>
      <c r="SHY32" s="33"/>
      <c r="SHZ32" s="33"/>
      <c r="SIA32" s="33"/>
      <c r="SIB32" s="33"/>
      <c r="SIC32" s="33"/>
      <c r="SID32" s="33"/>
      <c r="SIE32" s="33"/>
      <c r="SIF32" s="33"/>
      <c r="SIG32" s="33"/>
      <c r="SIH32" s="33"/>
      <c r="SII32" s="33"/>
      <c r="SIJ32" s="33"/>
      <c r="SIK32" s="33"/>
      <c r="SIL32" s="33"/>
      <c r="SIM32" s="33"/>
      <c r="SIN32" s="33"/>
      <c r="SIO32" s="33"/>
      <c r="SIP32" s="33"/>
      <c r="SIQ32" s="33"/>
      <c r="SIR32" s="33"/>
      <c r="SIS32" s="33"/>
      <c r="SIT32" s="33"/>
      <c r="SIU32" s="33"/>
      <c r="SIV32" s="33"/>
      <c r="SIW32" s="33"/>
      <c r="SIX32" s="33"/>
      <c r="SIY32" s="33"/>
      <c r="SIZ32" s="33"/>
      <c r="SJA32" s="33"/>
      <c r="SJB32" s="33"/>
      <c r="SJC32" s="33"/>
      <c r="SJD32" s="33"/>
      <c r="SJE32" s="33"/>
      <c r="SJF32" s="33"/>
      <c r="SJG32" s="33"/>
      <c r="SJH32" s="33"/>
      <c r="SJI32" s="33"/>
      <c r="SJJ32" s="33"/>
      <c r="SJK32" s="33"/>
      <c r="SJL32" s="33"/>
      <c r="SJM32" s="33"/>
      <c r="SJN32" s="33"/>
      <c r="SJO32" s="33"/>
      <c r="SJP32" s="33"/>
      <c r="SJQ32" s="33"/>
      <c r="SJR32" s="33"/>
      <c r="SJS32" s="33"/>
      <c r="SJT32" s="33"/>
      <c r="SJU32" s="33"/>
      <c r="SJV32" s="33"/>
      <c r="SJW32" s="33"/>
      <c r="SJX32" s="33"/>
      <c r="SJY32" s="33"/>
      <c r="SJZ32" s="33"/>
      <c r="SKA32" s="33"/>
      <c r="SKB32" s="33"/>
      <c r="SKC32" s="33"/>
      <c r="SKD32" s="33"/>
      <c r="SKE32" s="33"/>
      <c r="SKF32" s="33"/>
      <c r="SKG32" s="33"/>
      <c r="SKH32" s="33"/>
      <c r="SKI32" s="33"/>
      <c r="SKJ32" s="33"/>
      <c r="SKK32" s="33"/>
      <c r="SKL32" s="33"/>
      <c r="SKM32" s="33"/>
      <c r="SKN32" s="33"/>
      <c r="SKO32" s="33"/>
      <c r="SKP32" s="33"/>
      <c r="SKQ32" s="33"/>
      <c r="SKR32" s="33"/>
      <c r="SKS32" s="33"/>
      <c r="SKT32" s="33"/>
      <c r="SKU32" s="33"/>
      <c r="SKV32" s="33"/>
      <c r="SKW32" s="33"/>
      <c r="SKX32" s="33"/>
      <c r="SKY32" s="33"/>
      <c r="SKZ32" s="33"/>
      <c r="SLA32" s="33"/>
      <c r="SLB32" s="33"/>
      <c r="SLC32" s="33"/>
      <c r="SLD32" s="33"/>
      <c r="SLE32" s="33"/>
      <c r="SLF32" s="33"/>
      <c r="SLG32" s="33"/>
      <c r="SLH32" s="33"/>
      <c r="SLI32" s="33"/>
      <c r="SLJ32" s="33"/>
      <c r="SLK32" s="33"/>
      <c r="SLL32" s="33"/>
      <c r="SLM32" s="33"/>
      <c r="SLN32" s="33"/>
      <c r="SLO32" s="33"/>
      <c r="SLP32" s="33"/>
      <c r="SLQ32" s="33"/>
      <c r="SLR32" s="33"/>
      <c r="SLS32" s="33"/>
      <c r="SLT32" s="33"/>
      <c r="SLU32" s="33"/>
      <c r="SLV32" s="33"/>
      <c r="SLW32" s="33"/>
      <c r="SLX32" s="33"/>
      <c r="SLY32" s="33"/>
      <c r="SLZ32" s="33"/>
      <c r="SMA32" s="33"/>
      <c r="SMB32" s="33"/>
      <c r="SMC32" s="33"/>
      <c r="SMD32" s="33"/>
      <c r="SME32" s="33"/>
      <c r="SMF32" s="33"/>
      <c r="SMG32" s="33"/>
      <c r="SMH32" s="33"/>
      <c r="SMI32" s="33"/>
      <c r="SMJ32" s="33"/>
      <c r="SMK32" s="33"/>
      <c r="SML32" s="33"/>
      <c r="SMM32" s="33"/>
      <c r="SMN32" s="33"/>
      <c r="SMO32" s="33"/>
      <c r="SMP32" s="33"/>
      <c r="SMQ32" s="33"/>
      <c r="SMR32" s="33"/>
      <c r="SMS32" s="33"/>
      <c r="SMT32" s="33"/>
      <c r="SMU32" s="33"/>
      <c r="SMV32" s="33"/>
      <c r="SMW32" s="33"/>
      <c r="SMX32" s="33"/>
      <c r="SMY32" s="33"/>
      <c r="SMZ32" s="33"/>
      <c r="SNA32" s="33"/>
      <c r="SNB32" s="33"/>
      <c r="SNC32" s="33"/>
      <c r="SND32" s="33"/>
      <c r="SNE32" s="33"/>
      <c r="SNF32" s="33"/>
      <c r="SNG32" s="33"/>
      <c r="SNH32" s="33"/>
      <c r="SNI32" s="33"/>
      <c r="SNJ32" s="33"/>
      <c r="SNK32" s="33"/>
      <c r="SNL32" s="33"/>
      <c r="SNM32" s="33"/>
      <c r="SNN32" s="33"/>
      <c r="SNO32" s="33"/>
      <c r="SNP32" s="33"/>
      <c r="SNQ32" s="33"/>
      <c r="SNR32" s="33"/>
      <c r="SNS32" s="33"/>
      <c r="SNT32" s="33"/>
      <c r="SNU32" s="33"/>
      <c r="SNV32" s="33"/>
      <c r="SNW32" s="33"/>
      <c r="SNX32" s="33"/>
      <c r="SNY32" s="33"/>
      <c r="SNZ32" s="33"/>
      <c r="SOA32" s="33"/>
      <c r="SOB32" s="33"/>
      <c r="SOC32" s="33"/>
      <c r="SOD32" s="33"/>
      <c r="SOE32" s="33"/>
      <c r="SOF32" s="33"/>
      <c r="SOG32" s="33"/>
      <c r="SOH32" s="33"/>
      <c r="SOI32" s="33"/>
      <c r="SOJ32" s="33"/>
      <c r="SOK32" s="33"/>
      <c r="SOL32" s="33"/>
      <c r="SOM32" s="33"/>
      <c r="SON32" s="33"/>
      <c r="SOO32" s="33"/>
      <c r="SOP32" s="33"/>
      <c r="SOQ32" s="33"/>
      <c r="SOR32" s="33"/>
      <c r="SOS32" s="33"/>
      <c r="SOT32" s="33"/>
      <c r="SOU32" s="33"/>
      <c r="SOV32" s="33"/>
      <c r="SOW32" s="33"/>
      <c r="SOX32" s="33"/>
      <c r="SOY32" s="33"/>
      <c r="SOZ32" s="33"/>
      <c r="SPA32" s="33"/>
      <c r="SPB32" s="33"/>
      <c r="SPC32" s="33"/>
      <c r="SPD32" s="33"/>
      <c r="SPE32" s="33"/>
      <c r="SPF32" s="33"/>
      <c r="SPG32" s="33"/>
      <c r="SPH32" s="33"/>
      <c r="SPI32" s="33"/>
      <c r="SPJ32" s="33"/>
      <c r="SPK32" s="33"/>
      <c r="SPL32" s="33"/>
      <c r="SPM32" s="33"/>
      <c r="SPN32" s="33"/>
      <c r="SPO32" s="33"/>
      <c r="SPP32" s="33"/>
      <c r="SPQ32" s="33"/>
      <c r="SPR32" s="33"/>
      <c r="SPS32" s="33"/>
      <c r="SPT32" s="33"/>
      <c r="SPU32" s="33"/>
      <c r="SPV32" s="33"/>
      <c r="SPW32" s="33"/>
      <c r="SPX32" s="33"/>
      <c r="SPY32" s="33"/>
      <c r="SPZ32" s="33"/>
      <c r="SQA32" s="33"/>
      <c r="SQB32" s="33"/>
      <c r="SQC32" s="33"/>
      <c r="SQD32" s="33"/>
      <c r="SQE32" s="33"/>
      <c r="SQF32" s="33"/>
      <c r="SQG32" s="33"/>
      <c r="SQH32" s="33"/>
      <c r="SQI32" s="33"/>
      <c r="SQJ32" s="33"/>
      <c r="SQK32" s="33"/>
      <c r="SQL32" s="33"/>
      <c r="SQM32" s="33"/>
      <c r="SQN32" s="33"/>
      <c r="SQO32" s="33"/>
      <c r="SQP32" s="33"/>
      <c r="SQQ32" s="33"/>
      <c r="SQR32" s="33"/>
      <c r="SQS32" s="33"/>
      <c r="SQT32" s="33"/>
      <c r="SQU32" s="33"/>
      <c r="SQV32" s="33"/>
      <c r="SQW32" s="33"/>
      <c r="SQX32" s="33"/>
      <c r="SQY32" s="33"/>
      <c r="SQZ32" s="33"/>
      <c r="SRA32" s="33"/>
      <c r="SRB32" s="33"/>
      <c r="SRC32" s="33"/>
      <c r="SRD32" s="33"/>
      <c r="SRE32" s="33"/>
      <c r="SRF32" s="33"/>
      <c r="SRG32" s="33"/>
      <c r="SRH32" s="33"/>
      <c r="SRI32" s="33"/>
      <c r="SRJ32" s="33"/>
      <c r="SRK32" s="33"/>
      <c r="SRL32" s="33"/>
      <c r="SRM32" s="33"/>
      <c r="SRN32" s="33"/>
      <c r="SRO32" s="33"/>
      <c r="SRP32" s="33"/>
      <c r="SRQ32" s="33"/>
      <c r="SRR32" s="33"/>
      <c r="SRS32" s="33"/>
      <c r="SRT32" s="33"/>
      <c r="SRU32" s="33"/>
      <c r="SRV32" s="33"/>
      <c r="SRW32" s="33"/>
      <c r="SRX32" s="33"/>
      <c r="SRY32" s="33"/>
      <c r="SRZ32" s="33"/>
      <c r="SSA32" s="33"/>
      <c r="SSB32" s="33"/>
      <c r="SSC32" s="33"/>
      <c r="SSD32" s="33"/>
      <c r="SSE32" s="33"/>
      <c r="SSF32" s="33"/>
      <c r="SSG32" s="33"/>
      <c r="SSH32" s="33"/>
      <c r="SSI32" s="33"/>
      <c r="SSJ32" s="33"/>
      <c r="SSK32" s="33"/>
      <c r="SSL32" s="33"/>
      <c r="SSM32" s="33"/>
      <c r="SSN32" s="33"/>
      <c r="SSO32" s="33"/>
      <c r="SSP32" s="33"/>
      <c r="SSQ32" s="33"/>
      <c r="SSR32" s="33"/>
      <c r="SSS32" s="33"/>
      <c r="SST32" s="33"/>
      <c r="SSU32" s="33"/>
      <c r="SSV32" s="33"/>
      <c r="SSW32" s="33"/>
      <c r="SSX32" s="33"/>
      <c r="SSY32" s="33"/>
      <c r="SSZ32" s="33"/>
      <c r="STA32" s="33"/>
      <c r="STB32" s="33"/>
      <c r="STC32" s="33"/>
      <c r="STD32" s="33"/>
      <c r="STE32" s="33"/>
      <c r="STF32" s="33"/>
      <c r="STG32" s="33"/>
      <c r="STH32" s="33"/>
      <c r="STI32" s="33"/>
      <c r="STJ32" s="33"/>
      <c r="STK32" s="33"/>
      <c r="STL32" s="33"/>
      <c r="STM32" s="33"/>
      <c r="STN32" s="33"/>
      <c r="STO32" s="33"/>
      <c r="STP32" s="33"/>
      <c r="STQ32" s="33"/>
      <c r="STR32" s="33"/>
      <c r="STS32" s="33"/>
      <c r="STT32" s="33"/>
      <c r="STU32" s="33"/>
      <c r="STV32" s="33"/>
      <c r="STW32" s="33"/>
      <c r="STX32" s="33"/>
      <c r="STY32" s="33"/>
      <c r="STZ32" s="33"/>
      <c r="SUA32" s="33"/>
      <c r="SUB32" s="33"/>
      <c r="SUC32" s="33"/>
      <c r="SUD32" s="33"/>
      <c r="SUE32" s="33"/>
      <c r="SUF32" s="33"/>
      <c r="SUG32" s="33"/>
      <c r="SUH32" s="33"/>
      <c r="SUI32" s="33"/>
      <c r="SUJ32" s="33"/>
      <c r="SUK32" s="33"/>
      <c r="SUL32" s="33"/>
      <c r="SUM32" s="33"/>
      <c r="SUN32" s="33"/>
      <c r="SUO32" s="33"/>
      <c r="SUP32" s="33"/>
      <c r="SUQ32" s="33"/>
      <c r="SUR32" s="33"/>
      <c r="SUS32" s="33"/>
      <c r="SUT32" s="33"/>
      <c r="SUU32" s="33"/>
      <c r="SUV32" s="33"/>
      <c r="SUW32" s="33"/>
      <c r="SUX32" s="33"/>
      <c r="SUY32" s="33"/>
      <c r="SUZ32" s="33"/>
      <c r="SVA32" s="33"/>
      <c r="SVB32" s="33"/>
      <c r="SVC32" s="33"/>
      <c r="SVD32" s="33"/>
      <c r="SVE32" s="33"/>
      <c r="SVF32" s="33"/>
      <c r="SVG32" s="33"/>
      <c r="SVH32" s="33"/>
      <c r="SVI32" s="33"/>
      <c r="SVJ32" s="33"/>
      <c r="SVK32" s="33"/>
      <c r="SVL32" s="33"/>
      <c r="SVM32" s="33"/>
      <c r="SVN32" s="33"/>
      <c r="SVO32" s="33"/>
      <c r="SVP32" s="33"/>
      <c r="SVQ32" s="33"/>
      <c r="SVR32" s="33"/>
      <c r="SVS32" s="33"/>
      <c r="SVT32" s="33"/>
      <c r="SVU32" s="33"/>
      <c r="SVV32" s="33"/>
      <c r="SVW32" s="33"/>
      <c r="SVX32" s="33"/>
      <c r="SVY32" s="33"/>
      <c r="SVZ32" s="33"/>
      <c r="SWA32" s="33"/>
      <c r="SWB32" s="33"/>
      <c r="SWC32" s="33"/>
      <c r="SWD32" s="33"/>
      <c r="SWE32" s="33"/>
      <c r="SWF32" s="33"/>
      <c r="SWG32" s="33"/>
      <c r="SWH32" s="33"/>
      <c r="SWI32" s="33"/>
      <c r="SWJ32" s="33"/>
      <c r="SWK32" s="33"/>
      <c r="SWL32" s="33"/>
      <c r="SWM32" s="33"/>
      <c r="SWN32" s="33"/>
      <c r="SWO32" s="33"/>
      <c r="SWP32" s="33"/>
      <c r="SWQ32" s="33"/>
      <c r="SWR32" s="33"/>
      <c r="SWS32" s="33"/>
      <c r="SWT32" s="33"/>
      <c r="SWU32" s="33"/>
      <c r="SWV32" s="33"/>
      <c r="SWW32" s="33"/>
      <c r="SWX32" s="33"/>
      <c r="SWY32" s="33"/>
      <c r="SWZ32" s="33"/>
      <c r="SXA32" s="33"/>
      <c r="SXB32" s="33"/>
      <c r="SXC32" s="33"/>
      <c r="SXD32" s="33"/>
      <c r="SXE32" s="33"/>
      <c r="SXF32" s="33"/>
      <c r="SXG32" s="33"/>
      <c r="SXH32" s="33"/>
      <c r="SXI32" s="33"/>
      <c r="SXJ32" s="33"/>
      <c r="SXK32" s="33"/>
      <c r="SXL32" s="33"/>
      <c r="SXM32" s="33"/>
      <c r="SXN32" s="33"/>
      <c r="SXO32" s="33"/>
      <c r="SXP32" s="33"/>
      <c r="SXQ32" s="33"/>
      <c r="SXR32" s="33"/>
      <c r="SXS32" s="33"/>
      <c r="SXT32" s="33"/>
      <c r="SXU32" s="33"/>
      <c r="SXV32" s="33"/>
      <c r="SXW32" s="33"/>
      <c r="SXX32" s="33"/>
      <c r="SXY32" s="33"/>
      <c r="SXZ32" s="33"/>
      <c r="SYA32" s="33"/>
      <c r="SYB32" s="33"/>
      <c r="SYC32" s="33"/>
      <c r="SYD32" s="33"/>
      <c r="SYE32" s="33"/>
      <c r="SYF32" s="33"/>
      <c r="SYG32" s="33"/>
      <c r="SYH32" s="33"/>
      <c r="SYI32" s="33"/>
      <c r="SYJ32" s="33"/>
      <c r="SYK32" s="33"/>
      <c r="SYL32" s="33"/>
      <c r="SYM32" s="33"/>
      <c r="SYN32" s="33"/>
      <c r="SYO32" s="33"/>
      <c r="SYP32" s="33"/>
      <c r="SYQ32" s="33"/>
      <c r="SYR32" s="33"/>
      <c r="SYS32" s="33"/>
      <c r="SYT32" s="33"/>
      <c r="SYU32" s="33"/>
      <c r="SYV32" s="33"/>
      <c r="SYW32" s="33"/>
      <c r="SYX32" s="33"/>
      <c r="SYY32" s="33"/>
      <c r="SYZ32" s="33"/>
      <c r="SZA32" s="33"/>
      <c r="SZB32" s="33"/>
      <c r="SZC32" s="33"/>
      <c r="SZD32" s="33"/>
      <c r="SZE32" s="33"/>
      <c r="SZF32" s="33"/>
      <c r="SZG32" s="33"/>
      <c r="SZH32" s="33"/>
      <c r="SZI32" s="33"/>
      <c r="SZJ32" s="33"/>
      <c r="SZK32" s="33"/>
      <c r="SZL32" s="33"/>
      <c r="SZM32" s="33"/>
      <c r="SZN32" s="33"/>
      <c r="SZO32" s="33"/>
      <c r="SZP32" s="33"/>
      <c r="SZQ32" s="33"/>
      <c r="SZR32" s="33"/>
      <c r="SZS32" s="33"/>
      <c r="SZT32" s="33"/>
      <c r="SZU32" s="33"/>
      <c r="SZV32" s="33"/>
      <c r="SZW32" s="33"/>
      <c r="SZX32" s="33"/>
      <c r="SZY32" s="33"/>
      <c r="SZZ32" s="33"/>
      <c r="TAA32" s="33"/>
      <c r="TAB32" s="33"/>
      <c r="TAC32" s="33"/>
      <c r="TAD32" s="33"/>
      <c r="TAE32" s="33"/>
      <c r="TAF32" s="33"/>
      <c r="TAG32" s="33"/>
      <c r="TAH32" s="33"/>
      <c r="TAI32" s="33"/>
      <c r="TAJ32" s="33"/>
      <c r="TAK32" s="33"/>
      <c r="TAL32" s="33"/>
      <c r="TAM32" s="33"/>
      <c r="TAN32" s="33"/>
      <c r="TAO32" s="33"/>
      <c r="TAP32" s="33"/>
      <c r="TAQ32" s="33"/>
      <c r="TAR32" s="33"/>
      <c r="TAS32" s="33"/>
      <c r="TAT32" s="33"/>
      <c r="TAU32" s="33"/>
      <c r="TAV32" s="33"/>
      <c r="TAW32" s="33"/>
      <c r="TAX32" s="33"/>
      <c r="TAY32" s="33"/>
      <c r="TAZ32" s="33"/>
      <c r="TBA32" s="33"/>
      <c r="TBB32" s="33"/>
      <c r="TBC32" s="33"/>
      <c r="TBD32" s="33"/>
      <c r="TBE32" s="33"/>
      <c r="TBF32" s="33"/>
      <c r="TBG32" s="33"/>
      <c r="TBH32" s="33"/>
      <c r="TBI32" s="33"/>
      <c r="TBJ32" s="33"/>
      <c r="TBK32" s="33"/>
      <c r="TBL32" s="33"/>
      <c r="TBM32" s="33"/>
      <c r="TBN32" s="33"/>
      <c r="TBO32" s="33"/>
      <c r="TBP32" s="33"/>
      <c r="TBQ32" s="33"/>
      <c r="TBR32" s="33"/>
      <c r="TBS32" s="33"/>
      <c r="TBT32" s="33"/>
      <c r="TBU32" s="33"/>
      <c r="TBV32" s="33"/>
      <c r="TBW32" s="33"/>
      <c r="TBX32" s="33"/>
      <c r="TBY32" s="33"/>
      <c r="TBZ32" s="33"/>
      <c r="TCA32" s="33"/>
      <c r="TCB32" s="33"/>
      <c r="TCC32" s="33"/>
      <c r="TCD32" s="33"/>
      <c r="TCE32" s="33"/>
      <c r="TCF32" s="33"/>
      <c r="TCG32" s="33"/>
      <c r="TCH32" s="33"/>
      <c r="TCI32" s="33"/>
      <c r="TCJ32" s="33"/>
      <c r="TCK32" s="33"/>
      <c r="TCL32" s="33"/>
      <c r="TCM32" s="33"/>
      <c r="TCN32" s="33"/>
      <c r="TCO32" s="33"/>
      <c r="TCP32" s="33"/>
      <c r="TCQ32" s="33"/>
      <c r="TCR32" s="33"/>
      <c r="TCS32" s="33"/>
      <c r="TCT32" s="33"/>
      <c r="TCU32" s="33"/>
      <c r="TCV32" s="33"/>
      <c r="TCW32" s="33"/>
      <c r="TCX32" s="33"/>
      <c r="TCY32" s="33"/>
      <c r="TCZ32" s="33"/>
      <c r="TDA32" s="33"/>
      <c r="TDB32" s="33"/>
      <c r="TDC32" s="33"/>
      <c r="TDD32" s="33"/>
      <c r="TDE32" s="33"/>
      <c r="TDF32" s="33"/>
      <c r="TDG32" s="33"/>
      <c r="TDH32" s="33"/>
      <c r="TDI32" s="33"/>
      <c r="TDJ32" s="33"/>
      <c r="TDK32" s="33"/>
      <c r="TDL32" s="33"/>
      <c r="TDM32" s="33"/>
      <c r="TDN32" s="33"/>
      <c r="TDO32" s="33"/>
      <c r="TDP32" s="33"/>
      <c r="TDQ32" s="33"/>
      <c r="TDR32" s="33"/>
      <c r="TDS32" s="33"/>
      <c r="TDT32" s="33"/>
      <c r="TDU32" s="33"/>
      <c r="TDV32" s="33"/>
      <c r="TDW32" s="33"/>
      <c r="TDX32" s="33"/>
      <c r="TDY32" s="33"/>
      <c r="TDZ32" s="33"/>
      <c r="TEA32" s="33"/>
      <c r="TEB32" s="33"/>
      <c r="TEC32" s="33"/>
      <c r="TED32" s="33"/>
      <c r="TEE32" s="33"/>
      <c r="TEF32" s="33"/>
      <c r="TEG32" s="33"/>
      <c r="TEH32" s="33"/>
      <c r="TEI32" s="33"/>
      <c r="TEJ32" s="33"/>
      <c r="TEK32" s="33"/>
      <c r="TEL32" s="33"/>
      <c r="TEM32" s="33"/>
      <c r="TEN32" s="33"/>
      <c r="TEO32" s="33"/>
      <c r="TEP32" s="33"/>
      <c r="TEQ32" s="33"/>
      <c r="TER32" s="33"/>
      <c r="TES32" s="33"/>
      <c r="TET32" s="33"/>
      <c r="TEU32" s="33"/>
      <c r="TEV32" s="33"/>
      <c r="TEW32" s="33"/>
      <c r="TEX32" s="33"/>
      <c r="TEY32" s="33"/>
      <c r="TEZ32" s="33"/>
      <c r="TFA32" s="33"/>
      <c r="TFB32" s="33"/>
      <c r="TFC32" s="33"/>
      <c r="TFD32" s="33"/>
      <c r="TFE32" s="33"/>
      <c r="TFF32" s="33"/>
      <c r="TFG32" s="33"/>
      <c r="TFH32" s="33"/>
      <c r="TFI32" s="33"/>
      <c r="TFJ32" s="33"/>
      <c r="TFK32" s="33"/>
      <c r="TFL32" s="33"/>
      <c r="TFM32" s="33"/>
      <c r="TFN32" s="33"/>
      <c r="TFO32" s="33"/>
      <c r="TFP32" s="33"/>
      <c r="TFQ32" s="33"/>
      <c r="TFR32" s="33"/>
      <c r="TFS32" s="33"/>
      <c r="TFT32" s="33"/>
      <c r="TFU32" s="33"/>
      <c r="TFV32" s="33"/>
      <c r="TFW32" s="33"/>
      <c r="TFX32" s="33"/>
      <c r="TFY32" s="33"/>
      <c r="TFZ32" s="33"/>
      <c r="TGA32" s="33"/>
      <c r="TGB32" s="33"/>
      <c r="TGC32" s="33"/>
      <c r="TGD32" s="33"/>
      <c r="TGE32" s="33"/>
      <c r="TGF32" s="33"/>
      <c r="TGG32" s="33"/>
      <c r="TGH32" s="33"/>
      <c r="TGI32" s="33"/>
      <c r="TGJ32" s="33"/>
      <c r="TGK32" s="33"/>
      <c r="TGL32" s="33"/>
      <c r="TGM32" s="33"/>
      <c r="TGN32" s="33"/>
      <c r="TGO32" s="33"/>
      <c r="TGP32" s="33"/>
      <c r="TGQ32" s="33"/>
      <c r="TGR32" s="33"/>
      <c r="TGS32" s="33"/>
      <c r="TGT32" s="33"/>
      <c r="TGU32" s="33"/>
      <c r="TGV32" s="33"/>
      <c r="TGW32" s="33"/>
      <c r="TGX32" s="33"/>
      <c r="TGY32" s="33"/>
      <c r="TGZ32" s="33"/>
      <c r="THA32" s="33"/>
      <c r="THB32" s="33"/>
      <c r="THC32" s="33"/>
      <c r="THD32" s="33"/>
      <c r="THE32" s="33"/>
      <c r="THF32" s="33"/>
      <c r="THG32" s="33"/>
      <c r="THH32" s="33"/>
      <c r="THI32" s="33"/>
      <c r="THJ32" s="33"/>
      <c r="THK32" s="33"/>
      <c r="THL32" s="33"/>
      <c r="THM32" s="33"/>
      <c r="THN32" s="33"/>
      <c r="THO32" s="33"/>
      <c r="THP32" s="33"/>
      <c r="THQ32" s="33"/>
      <c r="THR32" s="33"/>
      <c r="THS32" s="33"/>
      <c r="THT32" s="33"/>
      <c r="THU32" s="33"/>
      <c r="THV32" s="33"/>
      <c r="THW32" s="33"/>
      <c r="THX32" s="33"/>
      <c r="THY32" s="33"/>
      <c r="THZ32" s="33"/>
      <c r="TIA32" s="33"/>
      <c r="TIB32" s="33"/>
      <c r="TIC32" s="33"/>
      <c r="TID32" s="33"/>
      <c r="TIE32" s="33"/>
      <c r="TIF32" s="33"/>
      <c r="TIG32" s="33"/>
      <c r="TIH32" s="33"/>
      <c r="TII32" s="33"/>
      <c r="TIJ32" s="33"/>
      <c r="TIK32" s="33"/>
      <c r="TIL32" s="33"/>
      <c r="TIM32" s="33"/>
      <c r="TIN32" s="33"/>
      <c r="TIO32" s="33"/>
      <c r="TIP32" s="33"/>
      <c r="TIQ32" s="33"/>
      <c r="TIR32" s="33"/>
      <c r="TIS32" s="33"/>
      <c r="TIT32" s="33"/>
      <c r="TIU32" s="33"/>
      <c r="TIV32" s="33"/>
      <c r="TIW32" s="33"/>
      <c r="TIX32" s="33"/>
      <c r="TIY32" s="33"/>
      <c r="TIZ32" s="33"/>
      <c r="TJA32" s="33"/>
      <c r="TJB32" s="33"/>
      <c r="TJC32" s="33"/>
      <c r="TJD32" s="33"/>
      <c r="TJE32" s="33"/>
      <c r="TJF32" s="33"/>
      <c r="TJG32" s="33"/>
      <c r="TJH32" s="33"/>
      <c r="TJI32" s="33"/>
      <c r="TJJ32" s="33"/>
      <c r="TJK32" s="33"/>
      <c r="TJL32" s="33"/>
      <c r="TJM32" s="33"/>
      <c r="TJN32" s="33"/>
      <c r="TJO32" s="33"/>
      <c r="TJP32" s="33"/>
      <c r="TJQ32" s="33"/>
      <c r="TJR32" s="33"/>
      <c r="TJS32" s="33"/>
      <c r="TJT32" s="33"/>
      <c r="TJU32" s="33"/>
      <c r="TJV32" s="33"/>
      <c r="TJW32" s="33"/>
      <c r="TJX32" s="33"/>
      <c r="TJY32" s="33"/>
      <c r="TJZ32" s="33"/>
      <c r="TKA32" s="33"/>
      <c r="TKB32" s="33"/>
      <c r="TKC32" s="33"/>
      <c r="TKD32" s="33"/>
      <c r="TKE32" s="33"/>
      <c r="TKF32" s="33"/>
      <c r="TKG32" s="33"/>
      <c r="TKH32" s="33"/>
      <c r="TKI32" s="33"/>
      <c r="TKJ32" s="33"/>
      <c r="TKK32" s="33"/>
      <c r="TKL32" s="33"/>
      <c r="TKM32" s="33"/>
      <c r="TKN32" s="33"/>
      <c r="TKO32" s="33"/>
      <c r="TKP32" s="33"/>
      <c r="TKQ32" s="33"/>
      <c r="TKR32" s="33"/>
      <c r="TKS32" s="33"/>
      <c r="TKT32" s="33"/>
      <c r="TKU32" s="33"/>
      <c r="TKV32" s="33"/>
      <c r="TKW32" s="33"/>
      <c r="TKX32" s="33"/>
      <c r="TKY32" s="33"/>
      <c r="TKZ32" s="33"/>
      <c r="TLA32" s="33"/>
      <c r="TLB32" s="33"/>
      <c r="TLC32" s="33"/>
      <c r="TLD32" s="33"/>
      <c r="TLE32" s="33"/>
      <c r="TLF32" s="33"/>
      <c r="TLG32" s="33"/>
      <c r="TLH32" s="33"/>
      <c r="TLI32" s="33"/>
      <c r="TLJ32" s="33"/>
      <c r="TLK32" s="33"/>
      <c r="TLL32" s="33"/>
      <c r="TLM32" s="33"/>
      <c r="TLN32" s="33"/>
      <c r="TLO32" s="33"/>
      <c r="TLP32" s="33"/>
      <c r="TLQ32" s="33"/>
      <c r="TLR32" s="33"/>
      <c r="TLS32" s="33"/>
      <c r="TLT32" s="33"/>
      <c r="TLU32" s="33"/>
      <c r="TLV32" s="33"/>
      <c r="TLW32" s="33"/>
      <c r="TLX32" s="33"/>
      <c r="TLY32" s="33"/>
      <c r="TLZ32" s="33"/>
      <c r="TMA32" s="33"/>
      <c r="TMB32" s="33"/>
      <c r="TMC32" s="33"/>
      <c r="TMD32" s="33"/>
      <c r="TME32" s="33"/>
      <c r="TMF32" s="33"/>
      <c r="TMG32" s="33"/>
      <c r="TMH32" s="33"/>
      <c r="TMI32" s="33"/>
      <c r="TMJ32" s="33"/>
      <c r="TMK32" s="33"/>
      <c r="TML32" s="33"/>
      <c r="TMM32" s="33"/>
      <c r="TMN32" s="33"/>
      <c r="TMO32" s="33"/>
      <c r="TMP32" s="33"/>
      <c r="TMQ32" s="33"/>
      <c r="TMR32" s="33"/>
      <c r="TMS32" s="33"/>
      <c r="TMT32" s="33"/>
      <c r="TMU32" s="33"/>
      <c r="TMV32" s="33"/>
      <c r="TMW32" s="33"/>
      <c r="TMX32" s="33"/>
      <c r="TMY32" s="33"/>
      <c r="TMZ32" s="33"/>
      <c r="TNA32" s="33"/>
      <c r="TNB32" s="33"/>
      <c r="TNC32" s="33"/>
      <c r="TND32" s="33"/>
      <c r="TNE32" s="33"/>
      <c r="TNF32" s="33"/>
      <c r="TNG32" s="33"/>
      <c r="TNH32" s="33"/>
      <c r="TNI32" s="33"/>
      <c r="TNJ32" s="33"/>
      <c r="TNK32" s="33"/>
      <c r="TNL32" s="33"/>
      <c r="TNM32" s="33"/>
      <c r="TNN32" s="33"/>
      <c r="TNO32" s="33"/>
      <c r="TNP32" s="33"/>
      <c r="TNQ32" s="33"/>
      <c r="TNR32" s="33"/>
      <c r="TNS32" s="33"/>
      <c r="TNT32" s="33"/>
      <c r="TNU32" s="33"/>
      <c r="TNV32" s="33"/>
      <c r="TNW32" s="33"/>
      <c r="TNX32" s="33"/>
      <c r="TNY32" s="33"/>
      <c r="TNZ32" s="33"/>
      <c r="TOA32" s="33"/>
      <c r="TOB32" s="33"/>
      <c r="TOC32" s="33"/>
      <c r="TOD32" s="33"/>
      <c r="TOE32" s="33"/>
      <c r="TOF32" s="33"/>
      <c r="TOG32" s="33"/>
      <c r="TOH32" s="33"/>
      <c r="TOI32" s="33"/>
      <c r="TOJ32" s="33"/>
      <c r="TOK32" s="33"/>
      <c r="TOL32" s="33"/>
      <c r="TOM32" s="33"/>
      <c r="TON32" s="33"/>
      <c r="TOO32" s="33"/>
      <c r="TOP32" s="33"/>
      <c r="TOQ32" s="33"/>
      <c r="TOR32" s="33"/>
      <c r="TOS32" s="33"/>
      <c r="TOT32" s="33"/>
      <c r="TOU32" s="33"/>
      <c r="TOV32" s="33"/>
      <c r="TOW32" s="33"/>
      <c r="TOX32" s="33"/>
      <c r="TOY32" s="33"/>
      <c r="TOZ32" s="33"/>
      <c r="TPA32" s="33"/>
      <c r="TPB32" s="33"/>
      <c r="TPC32" s="33"/>
      <c r="TPD32" s="33"/>
      <c r="TPE32" s="33"/>
      <c r="TPF32" s="33"/>
      <c r="TPG32" s="33"/>
      <c r="TPH32" s="33"/>
      <c r="TPI32" s="33"/>
      <c r="TPJ32" s="33"/>
      <c r="TPK32" s="33"/>
      <c r="TPL32" s="33"/>
      <c r="TPM32" s="33"/>
      <c r="TPN32" s="33"/>
      <c r="TPO32" s="33"/>
      <c r="TPP32" s="33"/>
      <c r="TPQ32" s="33"/>
      <c r="TPR32" s="33"/>
      <c r="TPS32" s="33"/>
      <c r="TPT32" s="33"/>
      <c r="TPU32" s="33"/>
      <c r="TPV32" s="33"/>
      <c r="TPW32" s="33"/>
      <c r="TPX32" s="33"/>
      <c r="TPY32" s="33"/>
      <c r="TPZ32" s="33"/>
      <c r="TQA32" s="33"/>
      <c r="TQB32" s="33"/>
      <c r="TQC32" s="33"/>
      <c r="TQD32" s="33"/>
      <c r="TQE32" s="33"/>
      <c r="TQF32" s="33"/>
      <c r="TQG32" s="33"/>
      <c r="TQH32" s="33"/>
      <c r="TQI32" s="33"/>
      <c r="TQJ32" s="33"/>
      <c r="TQK32" s="33"/>
      <c r="TQL32" s="33"/>
      <c r="TQM32" s="33"/>
      <c r="TQN32" s="33"/>
      <c r="TQO32" s="33"/>
      <c r="TQP32" s="33"/>
      <c r="TQQ32" s="33"/>
      <c r="TQR32" s="33"/>
      <c r="TQS32" s="33"/>
      <c r="TQT32" s="33"/>
      <c r="TQU32" s="33"/>
      <c r="TQV32" s="33"/>
      <c r="TQW32" s="33"/>
      <c r="TQX32" s="33"/>
      <c r="TQY32" s="33"/>
      <c r="TQZ32" s="33"/>
      <c r="TRA32" s="33"/>
      <c r="TRB32" s="33"/>
      <c r="TRC32" s="33"/>
      <c r="TRD32" s="33"/>
      <c r="TRE32" s="33"/>
      <c r="TRF32" s="33"/>
      <c r="TRG32" s="33"/>
      <c r="TRH32" s="33"/>
      <c r="TRI32" s="33"/>
      <c r="TRJ32" s="33"/>
      <c r="TRK32" s="33"/>
      <c r="TRL32" s="33"/>
      <c r="TRM32" s="33"/>
      <c r="TRN32" s="33"/>
      <c r="TRO32" s="33"/>
      <c r="TRP32" s="33"/>
      <c r="TRQ32" s="33"/>
      <c r="TRR32" s="33"/>
      <c r="TRS32" s="33"/>
      <c r="TRT32" s="33"/>
      <c r="TRU32" s="33"/>
      <c r="TRV32" s="33"/>
      <c r="TRW32" s="33"/>
      <c r="TRX32" s="33"/>
      <c r="TRY32" s="33"/>
      <c r="TRZ32" s="33"/>
      <c r="TSA32" s="33"/>
      <c r="TSB32" s="33"/>
      <c r="TSC32" s="33"/>
      <c r="TSD32" s="33"/>
      <c r="TSE32" s="33"/>
      <c r="TSF32" s="33"/>
      <c r="TSG32" s="33"/>
      <c r="TSH32" s="33"/>
      <c r="TSI32" s="33"/>
      <c r="TSJ32" s="33"/>
      <c r="TSK32" s="33"/>
      <c r="TSL32" s="33"/>
      <c r="TSM32" s="33"/>
      <c r="TSN32" s="33"/>
      <c r="TSO32" s="33"/>
      <c r="TSP32" s="33"/>
      <c r="TSQ32" s="33"/>
      <c r="TSR32" s="33"/>
      <c r="TSS32" s="33"/>
      <c r="TST32" s="33"/>
      <c r="TSU32" s="33"/>
      <c r="TSV32" s="33"/>
      <c r="TSW32" s="33"/>
      <c r="TSX32" s="33"/>
      <c r="TSY32" s="33"/>
      <c r="TSZ32" s="33"/>
      <c r="TTA32" s="33"/>
      <c r="TTB32" s="33"/>
      <c r="TTC32" s="33"/>
      <c r="TTD32" s="33"/>
      <c r="TTE32" s="33"/>
      <c r="TTF32" s="33"/>
      <c r="TTG32" s="33"/>
      <c r="TTH32" s="33"/>
      <c r="TTI32" s="33"/>
      <c r="TTJ32" s="33"/>
      <c r="TTK32" s="33"/>
      <c r="TTL32" s="33"/>
      <c r="TTM32" s="33"/>
      <c r="TTN32" s="33"/>
      <c r="TTO32" s="33"/>
      <c r="TTP32" s="33"/>
      <c r="TTQ32" s="33"/>
      <c r="TTR32" s="33"/>
      <c r="TTS32" s="33"/>
      <c r="TTT32" s="33"/>
      <c r="TTU32" s="33"/>
      <c r="TTV32" s="33"/>
      <c r="TTW32" s="33"/>
      <c r="TTX32" s="33"/>
      <c r="TTY32" s="33"/>
      <c r="TTZ32" s="33"/>
      <c r="TUA32" s="33"/>
      <c r="TUB32" s="33"/>
      <c r="TUC32" s="33"/>
      <c r="TUD32" s="33"/>
      <c r="TUE32" s="33"/>
      <c r="TUF32" s="33"/>
      <c r="TUG32" s="33"/>
      <c r="TUH32" s="33"/>
      <c r="TUI32" s="33"/>
      <c r="TUJ32" s="33"/>
      <c r="TUK32" s="33"/>
      <c r="TUL32" s="33"/>
      <c r="TUM32" s="33"/>
      <c r="TUN32" s="33"/>
      <c r="TUO32" s="33"/>
      <c r="TUP32" s="33"/>
      <c r="TUQ32" s="33"/>
      <c r="TUR32" s="33"/>
      <c r="TUS32" s="33"/>
      <c r="TUT32" s="33"/>
      <c r="TUU32" s="33"/>
      <c r="TUV32" s="33"/>
      <c r="TUW32" s="33"/>
      <c r="TUX32" s="33"/>
      <c r="TUY32" s="33"/>
      <c r="TUZ32" s="33"/>
      <c r="TVA32" s="33"/>
      <c r="TVB32" s="33"/>
      <c r="TVC32" s="33"/>
      <c r="TVD32" s="33"/>
      <c r="TVE32" s="33"/>
      <c r="TVF32" s="33"/>
      <c r="TVG32" s="33"/>
      <c r="TVH32" s="33"/>
      <c r="TVI32" s="33"/>
      <c r="TVJ32" s="33"/>
      <c r="TVK32" s="33"/>
      <c r="TVL32" s="33"/>
      <c r="TVM32" s="33"/>
      <c r="TVN32" s="33"/>
      <c r="TVO32" s="33"/>
      <c r="TVP32" s="33"/>
      <c r="TVQ32" s="33"/>
      <c r="TVR32" s="33"/>
      <c r="TVS32" s="33"/>
      <c r="TVT32" s="33"/>
      <c r="TVU32" s="33"/>
      <c r="TVV32" s="33"/>
      <c r="TVW32" s="33"/>
      <c r="TVX32" s="33"/>
      <c r="TVY32" s="33"/>
      <c r="TVZ32" s="33"/>
      <c r="TWA32" s="33"/>
      <c r="TWB32" s="33"/>
      <c r="TWC32" s="33"/>
      <c r="TWD32" s="33"/>
      <c r="TWE32" s="33"/>
      <c r="TWF32" s="33"/>
      <c r="TWG32" s="33"/>
      <c r="TWH32" s="33"/>
      <c r="TWI32" s="33"/>
      <c r="TWJ32" s="33"/>
      <c r="TWK32" s="33"/>
      <c r="TWL32" s="33"/>
      <c r="TWM32" s="33"/>
      <c r="TWN32" s="33"/>
      <c r="TWO32" s="33"/>
      <c r="TWP32" s="33"/>
      <c r="TWQ32" s="33"/>
      <c r="TWR32" s="33"/>
      <c r="TWS32" s="33"/>
      <c r="TWT32" s="33"/>
      <c r="TWU32" s="33"/>
      <c r="TWV32" s="33"/>
      <c r="TWW32" s="33"/>
      <c r="TWX32" s="33"/>
      <c r="TWY32" s="33"/>
      <c r="TWZ32" s="33"/>
      <c r="TXA32" s="33"/>
      <c r="TXB32" s="33"/>
      <c r="TXC32" s="33"/>
      <c r="TXD32" s="33"/>
      <c r="TXE32" s="33"/>
      <c r="TXF32" s="33"/>
      <c r="TXG32" s="33"/>
      <c r="TXH32" s="33"/>
      <c r="TXI32" s="33"/>
      <c r="TXJ32" s="33"/>
      <c r="TXK32" s="33"/>
      <c r="TXL32" s="33"/>
      <c r="TXM32" s="33"/>
      <c r="TXN32" s="33"/>
      <c r="TXO32" s="33"/>
      <c r="TXP32" s="33"/>
      <c r="TXQ32" s="33"/>
      <c r="TXR32" s="33"/>
      <c r="TXS32" s="33"/>
      <c r="TXT32" s="33"/>
      <c r="TXU32" s="33"/>
      <c r="TXV32" s="33"/>
      <c r="TXW32" s="33"/>
      <c r="TXX32" s="33"/>
      <c r="TXY32" s="33"/>
      <c r="TXZ32" s="33"/>
      <c r="TYA32" s="33"/>
      <c r="TYB32" s="33"/>
      <c r="TYC32" s="33"/>
      <c r="TYD32" s="33"/>
      <c r="TYE32" s="33"/>
      <c r="TYF32" s="33"/>
      <c r="TYG32" s="33"/>
      <c r="TYH32" s="33"/>
      <c r="TYI32" s="33"/>
      <c r="TYJ32" s="33"/>
      <c r="TYK32" s="33"/>
      <c r="TYL32" s="33"/>
      <c r="TYM32" s="33"/>
      <c r="TYN32" s="33"/>
      <c r="TYO32" s="33"/>
      <c r="TYP32" s="33"/>
      <c r="TYQ32" s="33"/>
      <c r="TYR32" s="33"/>
      <c r="TYS32" s="33"/>
      <c r="TYT32" s="33"/>
      <c r="TYU32" s="33"/>
      <c r="TYV32" s="33"/>
      <c r="TYW32" s="33"/>
      <c r="TYX32" s="33"/>
      <c r="TYY32" s="33"/>
      <c r="TYZ32" s="33"/>
      <c r="TZA32" s="33"/>
      <c r="TZB32" s="33"/>
      <c r="TZC32" s="33"/>
      <c r="TZD32" s="33"/>
      <c r="TZE32" s="33"/>
      <c r="TZF32" s="33"/>
      <c r="TZG32" s="33"/>
      <c r="TZH32" s="33"/>
      <c r="TZI32" s="33"/>
      <c r="TZJ32" s="33"/>
      <c r="TZK32" s="33"/>
      <c r="TZL32" s="33"/>
      <c r="TZM32" s="33"/>
      <c r="TZN32" s="33"/>
      <c r="TZO32" s="33"/>
      <c r="TZP32" s="33"/>
      <c r="TZQ32" s="33"/>
      <c r="TZR32" s="33"/>
      <c r="TZS32" s="33"/>
      <c r="TZT32" s="33"/>
      <c r="TZU32" s="33"/>
      <c r="TZV32" s="33"/>
      <c r="TZW32" s="33"/>
      <c r="TZX32" s="33"/>
      <c r="TZY32" s="33"/>
      <c r="TZZ32" s="33"/>
      <c r="UAA32" s="33"/>
      <c r="UAB32" s="33"/>
      <c r="UAC32" s="33"/>
      <c r="UAD32" s="33"/>
      <c r="UAE32" s="33"/>
      <c r="UAF32" s="33"/>
      <c r="UAG32" s="33"/>
      <c r="UAH32" s="33"/>
      <c r="UAI32" s="33"/>
      <c r="UAJ32" s="33"/>
      <c r="UAK32" s="33"/>
      <c r="UAL32" s="33"/>
      <c r="UAM32" s="33"/>
      <c r="UAN32" s="33"/>
      <c r="UAO32" s="33"/>
      <c r="UAP32" s="33"/>
      <c r="UAQ32" s="33"/>
      <c r="UAR32" s="33"/>
      <c r="UAS32" s="33"/>
      <c r="UAT32" s="33"/>
      <c r="UAU32" s="33"/>
      <c r="UAV32" s="33"/>
      <c r="UAW32" s="33"/>
      <c r="UAX32" s="33"/>
      <c r="UAY32" s="33"/>
      <c r="UAZ32" s="33"/>
      <c r="UBA32" s="33"/>
      <c r="UBB32" s="33"/>
      <c r="UBC32" s="33"/>
      <c r="UBD32" s="33"/>
      <c r="UBE32" s="33"/>
      <c r="UBF32" s="33"/>
      <c r="UBG32" s="33"/>
      <c r="UBH32" s="33"/>
      <c r="UBI32" s="33"/>
      <c r="UBJ32" s="33"/>
      <c r="UBK32" s="33"/>
      <c r="UBL32" s="33"/>
      <c r="UBM32" s="33"/>
      <c r="UBN32" s="33"/>
      <c r="UBO32" s="33"/>
      <c r="UBP32" s="33"/>
      <c r="UBQ32" s="33"/>
      <c r="UBR32" s="33"/>
      <c r="UBS32" s="33"/>
      <c r="UBT32" s="33"/>
      <c r="UBU32" s="33"/>
      <c r="UBV32" s="33"/>
      <c r="UBW32" s="33"/>
      <c r="UBX32" s="33"/>
      <c r="UBY32" s="33"/>
      <c r="UBZ32" s="33"/>
      <c r="UCA32" s="33"/>
      <c r="UCB32" s="33"/>
      <c r="UCC32" s="33"/>
      <c r="UCD32" s="33"/>
      <c r="UCE32" s="33"/>
      <c r="UCF32" s="33"/>
      <c r="UCG32" s="33"/>
      <c r="UCH32" s="33"/>
      <c r="UCI32" s="33"/>
      <c r="UCJ32" s="33"/>
      <c r="UCK32" s="33"/>
      <c r="UCL32" s="33"/>
      <c r="UCM32" s="33"/>
      <c r="UCN32" s="33"/>
      <c r="UCO32" s="33"/>
      <c r="UCP32" s="33"/>
      <c r="UCQ32" s="33"/>
      <c r="UCR32" s="33"/>
      <c r="UCS32" s="33"/>
      <c r="UCT32" s="33"/>
      <c r="UCU32" s="33"/>
      <c r="UCV32" s="33"/>
      <c r="UCW32" s="33"/>
      <c r="UCX32" s="33"/>
      <c r="UCY32" s="33"/>
      <c r="UCZ32" s="33"/>
      <c r="UDA32" s="33"/>
      <c r="UDB32" s="33"/>
      <c r="UDC32" s="33"/>
      <c r="UDD32" s="33"/>
      <c r="UDE32" s="33"/>
      <c r="UDF32" s="33"/>
      <c r="UDG32" s="33"/>
      <c r="UDH32" s="33"/>
      <c r="UDI32" s="33"/>
      <c r="UDJ32" s="33"/>
      <c r="UDK32" s="33"/>
      <c r="UDL32" s="33"/>
      <c r="UDM32" s="33"/>
      <c r="UDN32" s="33"/>
      <c r="UDO32" s="33"/>
      <c r="UDP32" s="33"/>
      <c r="UDQ32" s="33"/>
      <c r="UDR32" s="33"/>
      <c r="UDS32" s="33"/>
      <c r="UDT32" s="33"/>
      <c r="UDU32" s="33"/>
      <c r="UDV32" s="33"/>
      <c r="UDW32" s="33"/>
      <c r="UDX32" s="33"/>
      <c r="UDY32" s="33"/>
      <c r="UDZ32" s="33"/>
      <c r="UEA32" s="33"/>
      <c r="UEB32" s="33"/>
      <c r="UEC32" s="33"/>
      <c r="UED32" s="33"/>
      <c r="UEE32" s="33"/>
      <c r="UEF32" s="33"/>
      <c r="UEG32" s="33"/>
      <c r="UEH32" s="33"/>
      <c r="UEI32" s="33"/>
      <c r="UEJ32" s="33"/>
      <c r="UEK32" s="33"/>
      <c r="UEL32" s="33"/>
      <c r="UEM32" s="33"/>
      <c r="UEN32" s="33"/>
      <c r="UEO32" s="33"/>
      <c r="UEP32" s="33"/>
      <c r="UEQ32" s="33"/>
      <c r="UER32" s="33"/>
      <c r="UES32" s="33"/>
      <c r="UET32" s="33"/>
      <c r="UEU32" s="33"/>
      <c r="UEV32" s="33"/>
      <c r="UEW32" s="33"/>
      <c r="UEX32" s="33"/>
      <c r="UEY32" s="33"/>
      <c r="UEZ32" s="33"/>
      <c r="UFA32" s="33"/>
      <c r="UFB32" s="33"/>
      <c r="UFC32" s="33"/>
      <c r="UFD32" s="33"/>
      <c r="UFE32" s="33"/>
      <c r="UFF32" s="33"/>
      <c r="UFG32" s="33"/>
      <c r="UFH32" s="33"/>
      <c r="UFI32" s="33"/>
      <c r="UFJ32" s="33"/>
      <c r="UFK32" s="33"/>
      <c r="UFL32" s="33"/>
      <c r="UFM32" s="33"/>
      <c r="UFN32" s="33"/>
      <c r="UFO32" s="33"/>
      <c r="UFP32" s="33"/>
      <c r="UFQ32" s="33"/>
      <c r="UFR32" s="33"/>
      <c r="UFS32" s="33"/>
      <c r="UFT32" s="33"/>
      <c r="UFU32" s="33"/>
      <c r="UFV32" s="33"/>
      <c r="UFW32" s="33"/>
      <c r="UFX32" s="33"/>
      <c r="UFY32" s="33"/>
      <c r="UFZ32" s="33"/>
      <c r="UGA32" s="33"/>
      <c r="UGB32" s="33"/>
      <c r="UGC32" s="33"/>
      <c r="UGD32" s="33"/>
      <c r="UGE32" s="33"/>
      <c r="UGF32" s="33"/>
      <c r="UGG32" s="33"/>
      <c r="UGH32" s="33"/>
      <c r="UGI32" s="33"/>
      <c r="UGJ32" s="33"/>
      <c r="UGK32" s="33"/>
      <c r="UGL32" s="33"/>
      <c r="UGM32" s="33"/>
      <c r="UGN32" s="33"/>
      <c r="UGO32" s="33"/>
      <c r="UGP32" s="33"/>
      <c r="UGQ32" s="33"/>
      <c r="UGR32" s="33"/>
      <c r="UGS32" s="33"/>
      <c r="UGT32" s="33"/>
      <c r="UGU32" s="33"/>
      <c r="UGV32" s="33"/>
      <c r="UGW32" s="33"/>
      <c r="UGX32" s="33"/>
      <c r="UGY32" s="33"/>
      <c r="UGZ32" s="33"/>
      <c r="UHA32" s="33"/>
      <c r="UHB32" s="33"/>
      <c r="UHC32" s="33"/>
      <c r="UHD32" s="33"/>
      <c r="UHE32" s="33"/>
      <c r="UHF32" s="33"/>
      <c r="UHG32" s="33"/>
      <c r="UHH32" s="33"/>
      <c r="UHI32" s="33"/>
      <c r="UHJ32" s="33"/>
      <c r="UHK32" s="33"/>
      <c r="UHL32" s="33"/>
      <c r="UHM32" s="33"/>
      <c r="UHN32" s="33"/>
      <c r="UHO32" s="33"/>
      <c r="UHP32" s="33"/>
      <c r="UHQ32" s="33"/>
      <c r="UHR32" s="33"/>
      <c r="UHS32" s="33"/>
      <c r="UHT32" s="33"/>
      <c r="UHU32" s="33"/>
      <c r="UHV32" s="33"/>
      <c r="UHW32" s="33"/>
      <c r="UHX32" s="33"/>
      <c r="UHY32" s="33"/>
      <c r="UHZ32" s="33"/>
      <c r="UIA32" s="33"/>
      <c r="UIB32" s="33"/>
      <c r="UIC32" s="33"/>
      <c r="UID32" s="33"/>
      <c r="UIE32" s="33"/>
      <c r="UIF32" s="33"/>
      <c r="UIG32" s="33"/>
      <c r="UIH32" s="33"/>
      <c r="UII32" s="33"/>
      <c r="UIJ32" s="33"/>
      <c r="UIK32" s="33"/>
      <c r="UIL32" s="33"/>
      <c r="UIM32" s="33"/>
      <c r="UIN32" s="33"/>
      <c r="UIO32" s="33"/>
      <c r="UIP32" s="33"/>
      <c r="UIQ32" s="33"/>
      <c r="UIR32" s="33"/>
      <c r="UIS32" s="33"/>
      <c r="UIT32" s="33"/>
      <c r="UIU32" s="33"/>
      <c r="UIV32" s="33"/>
      <c r="UIW32" s="33"/>
      <c r="UIX32" s="33"/>
      <c r="UIY32" s="33"/>
      <c r="UIZ32" s="33"/>
      <c r="UJA32" s="33"/>
      <c r="UJB32" s="33"/>
      <c r="UJC32" s="33"/>
      <c r="UJD32" s="33"/>
      <c r="UJE32" s="33"/>
      <c r="UJF32" s="33"/>
      <c r="UJG32" s="33"/>
      <c r="UJH32" s="33"/>
      <c r="UJI32" s="33"/>
      <c r="UJJ32" s="33"/>
      <c r="UJK32" s="33"/>
      <c r="UJL32" s="33"/>
      <c r="UJM32" s="33"/>
      <c r="UJN32" s="33"/>
      <c r="UJO32" s="33"/>
      <c r="UJP32" s="33"/>
      <c r="UJQ32" s="33"/>
      <c r="UJR32" s="33"/>
      <c r="UJS32" s="33"/>
      <c r="UJT32" s="33"/>
      <c r="UJU32" s="33"/>
      <c r="UJV32" s="33"/>
      <c r="UJW32" s="33"/>
      <c r="UJX32" s="33"/>
      <c r="UJY32" s="33"/>
      <c r="UJZ32" s="33"/>
      <c r="UKA32" s="33"/>
      <c r="UKB32" s="33"/>
      <c r="UKC32" s="33"/>
      <c r="UKD32" s="33"/>
      <c r="UKE32" s="33"/>
      <c r="UKF32" s="33"/>
      <c r="UKG32" s="33"/>
      <c r="UKH32" s="33"/>
      <c r="UKI32" s="33"/>
      <c r="UKJ32" s="33"/>
      <c r="UKK32" s="33"/>
      <c r="UKL32" s="33"/>
      <c r="UKM32" s="33"/>
      <c r="UKN32" s="33"/>
      <c r="UKO32" s="33"/>
      <c r="UKP32" s="33"/>
      <c r="UKQ32" s="33"/>
      <c r="UKR32" s="33"/>
      <c r="UKS32" s="33"/>
      <c r="UKT32" s="33"/>
      <c r="UKU32" s="33"/>
      <c r="UKV32" s="33"/>
      <c r="UKW32" s="33"/>
      <c r="UKX32" s="33"/>
      <c r="UKY32" s="33"/>
      <c r="UKZ32" s="33"/>
      <c r="ULA32" s="33"/>
      <c r="ULB32" s="33"/>
      <c r="ULC32" s="33"/>
      <c r="ULD32" s="33"/>
      <c r="ULE32" s="33"/>
      <c r="ULF32" s="33"/>
      <c r="ULG32" s="33"/>
      <c r="ULH32" s="33"/>
      <c r="ULI32" s="33"/>
      <c r="ULJ32" s="33"/>
      <c r="ULK32" s="33"/>
      <c r="ULL32" s="33"/>
      <c r="ULM32" s="33"/>
      <c r="ULN32" s="33"/>
      <c r="ULO32" s="33"/>
      <c r="ULP32" s="33"/>
      <c r="ULQ32" s="33"/>
      <c r="ULR32" s="33"/>
      <c r="ULS32" s="33"/>
      <c r="ULT32" s="33"/>
      <c r="ULU32" s="33"/>
      <c r="ULV32" s="33"/>
      <c r="ULW32" s="33"/>
      <c r="ULX32" s="33"/>
      <c r="ULY32" s="33"/>
      <c r="ULZ32" s="33"/>
      <c r="UMA32" s="33"/>
      <c r="UMB32" s="33"/>
      <c r="UMC32" s="33"/>
      <c r="UMD32" s="33"/>
      <c r="UME32" s="33"/>
      <c r="UMF32" s="33"/>
      <c r="UMG32" s="33"/>
      <c r="UMH32" s="33"/>
      <c r="UMI32" s="33"/>
      <c r="UMJ32" s="33"/>
      <c r="UMK32" s="33"/>
      <c r="UML32" s="33"/>
      <c r="UMM32" s="33"/>
      <c r="UMN32" s="33"/>
      <c r="UMO32" s="33"/>
      <c r="UMP32" s="33"/>
      <c r="UMQ32" s="33"/>
      <c r="UMR32" s="33"/>
      <c r="UMS32" s="33"/>
      <c r="UMT32" s="33"/>
      <c r="UMU32" s="33"/>
      <c r="UMV32" s="33"/>
      <c r="UMW32" s="33"/>
      <c r="UMX32" s="33"/>
      <c r="UMY32" s="33"/>
      <c r="UMZ32" s="33"/>
      <c r="UNA32" s="33"/>
      <c r="UNB32" s="33"/>
      <c r="UNC32" s="33"/>
      <c r="UND32" s="33"/>
      <c r="UNE32" s="33"/>
      <c r="UNF32" s="33"/>
      <c r="UNG32" s="33"/>
      <c r="UNH32" s="33"/>
      <c r="UNI32" s="33"/>
      <c r="UNJ32" s="33"/>
      <c r="UNK32" s="33"/>
      <c r="UNL32" s="33"/>
      <c r="UNM32" s="33"/>
      <c r="UNN32" s="33"/>
      <c r="UNO32" s="33"/>
      <c r="UNP32" s="33"/>
      <c r="UNQ32" s="33"/>
      <c r="UNR32" s="33"/>
      <c r="UNS32" s="33"/>
      <c r="UNT32" s="33"/>
      <c r="UNU32" s="33"/>
      <c r="UNV32" s="33"/>
      <c r="UNW32" s="33"/>
      <c r="UNX32" s="33"/>
      <c r="UNY32" s="33"/>
      <c r="UNZ32" s="33"/>
      <c r="UOA32" s="33"/>
      <c r="UOB32" s="33"/>
      <c r="UOC32" s="33"/>
      <c r="UOD32" s="33"/>
      <c r="UOE32" s="33"/>
      <c r="UOF32" s="33"/>
      <c r="UOG32" s="33"/>
      <c r="UOH32" s="33"/>
      <c r="UOI32" s="33"/>
      <c r="UOJ32" s="33"/>
      <c r="UOK32" s="33"/>
      <c r="UOL32" s="33"/>
      <c r="UOM32" s="33"/>
      <c r="UON32" s="33"/>
      <c r="UOO32" s="33"/>
      <c r="UOP32" s="33"/>
      <c r="UOQ32" s="33"/>
      <c r="UOR32" s="33"/>
      <c r="UOS32" s="33"/>
      <c r="UOT32" s="33"/>
      <c r="UOU32" s="33"/>
      <c r="UOV32" s="33"/>
      <c r="UOW32" s="33"/>
      <c r="UOX32" s="33"/>
      <c r="UOY32" s="33"/>
      <c r="UOZ32" s="33"/>
      <c r="UPA32" s="33"/>
      <c r="UPB32" s="33"/>
      <c r="UPC32" s="33"/>
      <c r="UPD32" s="33"/>
      <c r="UPE32" s="33"/>
      <c r="UPF32" s="33"/>
      <c r="UPG32" s="33"/>
      <c r="UPH32" s="33"/>
      <c r="UPI32" s="33"/>
      <c r="UPJ32" s="33"/>
      <c r="UPK32" s="33"/>
      <c r="UPL32" s="33"/>
      <c r="UPM32" s="33"/>
      <c r="UPN32" s="33"/>
      <c r="UPO32" s="33"/>
      <c r="UPP32" s="33"/>
      <c r="UPQ32" s="33"/>
      <c r="UPR32" s="33"/>
      <c r="UPS32" s="33"/>
      <c r="UPT32" s="33"/>
      <c r="UPU32" s="33"/>
      <c r="UPV32" s="33"/>
      <c r="UPW32" s="33"/>
      <c r="UPX32" s="33"/>
      <c r="UPY32" s="33"/>
      <c r="UPZ32" s="33"/>
      <c r="UQA32" s="33"/>
      <c r="UQB32" s="33"/>
      <c r="UQC32" s="33"/>
      <c r="UQD32" s="33"/>
      <c r="UQE32" s="33"/>
      <c r="UQF32" s="33"/>
      <c r="UQG32" s="33"/>
      <c r="UQH32" s="33"/>
      <c r="UQI32" s="33"/>
      <c r="UQJ32" s="33"/>
      <c r="UQK32" s="33"/>
      <c r="UQL32" s="33"/>
      <c r="UQM32" s="33"/>
      <c r="UQN32" s="33"/>
      <c r="UQO32" s="33"/>
      <c r="UQP32" s="33"/>
      <c r="UQQ32" s="33"/>
      <c r="UQR32" s="33"/>
      <c r="UQS32" s="33"/>
      <c r="UQT32" s="33"/>
      <c r="UQU32" s="33"/>
      <c r="UQV32" s="33"/>
      <c r="UQW32" s="33"/>
      <c r="UQX32" s="33"/>
      <c r="UQY32" s="33"/>
      <c r="UQZ32" s="33"/>
      <c r="URA32" s="33"/>
      <c r="URB32" s="33"/>
      <c r="URC32" s="33"/>
      <c r="URD32" s="33"/>
      <c r="URE32" s="33"/>
      <c r="URF32" s="33"/>
      <c r="URG32" s="33"/>
      <c r="URH32" s="33"/>
      <c r="URI32" s="33"/>
      <c r="URJ32" s="33"/>
      <c r="URK32" s="33"/>
      <c r="URL32" s="33"/>
      <c r="URM32" s="33"/>
      <c r="URN32" s="33"/>
      <c r="URO32" s="33"/>
      <c r="URP32" s="33"/>
      <c r="URQ32" s="33"/>
      <c r="URR32" s="33"/>
      <c r="URS32" s="33"/>
      <c r="URT32" s="33"/>
      <c r="URU32" s="33"/>
      <c r="URV32" s="33"/>
      <c r="URW32" s="33"/>
      <c r="URX32" s="33"/>
      <c r="URY32" s="33"/>
      <c r="URZ32" s="33"/>
      <c r="USA32" s="33"/>
      <c r="USB32" s="33"/>
      <c r="USC32" s="33"/>
      <c r="USD32" s="33"/>
      <c r="USE32" s="33"/>
      <c r="USF32" s="33"/>
      <c r="USG32" s="33"/>
      <c r="USH32" s="33"/>
      <c r="USI32" s="33"/>
      <c r="USJ32" s="33"/>
      <c r="USK32" s="33"/>
      <c r="USL32" s="33"/>
      <c r="USM32" s="33"/>
      <c r="USN32" s="33"/>
      <c r="USO32" s="33"/>
      <c r="USP32" s="33"/>
      <c r="USQ32" s="33"/>
      <c r="USR32" s="33"/>
      <c r="USS32" s="33"/>
      <c r="UST32" s="33"/>
      <c r="USU32" s="33"/>
      <c r="USV32" s="33"/>
      <c r="USW32" s="33"/>
      <c r="USX32" s="33"/>
      <c r="USY32" s="33"/>
      <c r="USZ32" s="33"/>
      <c r="UTA32" s="33"/>
      <c r="UTB32" s="33"/>
      <c r="UTC32" s="33"/>
      <c r="UTD32" s="33"/>
      <c r="UTE32" s="33"/>
      <c r="UTF32" s="33"/>
      <c r="UTG32" s="33"/>
      <c r="UTH32" s="33"/>
      <c r="UTI32" s="33"/>
      <c r="UTJ32" s="33"/>
      <c r="UTK32" s="33"/>
      <c r="UTL32" s="33"/>
      <c r="UTM32" s="33"/>
      <c r="UTN32" s="33"/>
      <c r="UTO32" s="33"/>
      <c r="UTP32" s="33"/>
      <c r="UTQ32" s="33"/>
      <c r="UTR32" s="33"/>
      <c r="UTS32" s="33"/>
      <c r="UTT32" s="33"/>
      <c r="UTU32" s="33"/>
      <c r="UTV32" s="33"/>
      <c r="UTW32" s="33"/>
      <c r="UTX32" s="33"/>
      <c r="UTY32" s="33"/>
      <c r="UTZ32" s="33"/>
      <c r="UUA32" s="33"/>
      <c r="UUB32" s="33"/>
      <c r="UUC32" s="33"/>
      <c r="UUD32" s="33"/>
      <c r="UUE32" s="33"/>
      <c r="UUF32" s="33"/>
      <c r="UUG32" s="33"/>
      <c r="UUH32" s="33"/>
      <c r="UUI32" s="33"/>
      <c r="UUJ32" s="33"/>
      <c r="UUK32" s="33"/>
      <c r="UUL32" s="33"/>
      <c r="UUM32" s="33"/>
      <c r="UUN32" s="33"/>
      <c r="UUO32" s="33"/>
      <c r="UUP32" s="33"/>
      <c r="UUQ32" s="33"/>
      <c r="UUR32" s="33"/>
      <c r="UUS32" s="33"/>
      <c r="UUT32" s="33"/>
      <c r="UUU32" s="33"/>
      <c r="UUV32" s="33"/>
      <c r="UUW32" s="33"/>
      <c r="UUX32" s="33"/>
      <c r="UUY32" s="33"/>
      <c r="UUZ32" s="33"/>
      <c r="UVA32" s="33"/>
      <c r="UVB32" s="33"/>
      <c r="UVC32" s="33"/>
      <c r="UVD32" s="33"/>
      <c r="UVE32" s="33"/>
      <c r="UVF32" s="33"/>
      <c r="UVG32" s="33"/>
      <c r="UVH32" s="33"/>
      <c r="UVI32" s="33"/>
      <c r="UVJ32" s="33"/>
      <c r="UVK32" s="33"/>
      <c r="UVL32" s="33"/>
      <c r="UVM32" s="33"/>
      <c r="UVN32" s="33"/>
      <c r="UVO32" s="33"/>
      <c r="UVP32" s="33"/>
      <c r="UVQ32" s="33"/>
      <c r="UVR32" s="33"/>
      <c r="UVS32" s="33"/>
      <c r="UVT32" s="33"/>
      <c r="UVU32" s="33"/>
      <c r="UVV32" s="33"/>
      <c r="UVW32" s="33"/>
      <c r="UVX32" s="33"/>
      <c r="UVY32" s="33"/>
      <c r="UVZ32" s="33"/>
      <c r="UWA32" s="33"/>
      <c r="UWB32" s="33"/>
      <c r="UWC32" s="33"/>
      <c r="UWD32" s="33"/>
      <c r="UWE32" s="33"/>
      <c r="UWF32" s="33"/>
      <c r="UWG32" s="33"/>
      <c r="UWH32" s="33"/>
      <c r="UWI32" s="33"/>
      <c r="UWJ32" s="33"/>
      <c r="UWK32" s="33"/>
      <c r="UWL32" s="33"/>
      <c r="UWM32" s="33"/>
      <c r="UWN32" s="33"/>
      <c r="UWO32" s="33"/>
      <c r="UWP32" s="33"/>
      <c r="UWQ32" s="33"/>
      <c r="UWR32" s="33"/>
      <c r="UWS32" s="33"/>
      <c r="UWT32" s="33"/>
      <c r="UWU32" s="33"/>
      <c r="UWV32" s="33"/>
      <c r="UWW32" s="33"/>
      <c r="UWX32" s="33"/>
      <c r="UWY32" s="33"/>
      <c r="UWZ32" s="33"/>
      <c r="UXA32" s="33"/>
      <c r="UXB32" s="33"/>
      <c r="UXC32" s="33"/>
      <c r="UXD32" s="33"/>
      <c r="UXE32" s="33"/>
      <c r="UXF32" s="33"/>
      <c r="UXG32" s="33"/>
      <c r="UXH32" s="33"/>
      <c r="UXI32" s="33"/>
      <c r="UXJ32" s="33"/>
      <c r="UXK32" s="33"/>
      <c r="UXL32" s="33"/>
      <c r="UXM32" s="33"/>
      <c r="UXN32" s="33"/>
      <c r="UXO32" s="33"/>
      <c r="UXP32" s="33"/>
      <c r="UXQ32" s="33"/>
      <c r="UXR32" s="33"/>
      <c r="UXS32" s="33"/>
      <c r="UXT32" s="33"/>
      <c r="UXU32" s="33"/>
      <c r="UXV32" s="33"/>
      <c r="UXW32" s="33"/>
      <c r="UXX32" s="33"/>
      <c r="UXY32" s="33"/>
      <c r="UXZ32" s="33"/>
      <c r="UYA32" s="33"/>
      <c r="UYB32" s="33"/>
      <c r="UYC32" s="33"/>
      <c r="UYD32" s="33"/>
      <c r="UYE32" s="33"/>
      <c r="UYF32" s="33"/>
      <c r="UYG32" s="33"/>
      <c r="UYH32" s="33"/>
      <c r="UYI32" s="33"/>
      <c r="UYJ32" s="33"/>
      <c r="UYK32" s="33"/>
      <c r="UYL32" s="33"/>
      <c r="UYM32" s="33"/>
      <c r="UYN32" s="33"/>
      <c r="UYO32" s="33"/>
      <c r="UYP32" s="33"/>
      <c r="UYQ32" s="33"/>
      <c r="UYR32" s="33"/>
      <c r="UYS32" s="33"/>
      <c r="UYT32" s="33"/>
      <c r="UYU32" s="33"/>
      <c r="UYV32" s="33"/>
      <c r="UYW32" s="33"/>
      <c r="UYX32" s="33"/>
      <c r="UYY32" s="33"/>
      <c r="UYZ32" s="33"/>
      <c r="UZA32" s="33"/>
      <c r="UZB32" s="33"/>
      <c r="UZC32" s="33"/>
      <c r="UZD32" s="33"/>
      <c r="UZE32" s="33"/>
      <c r="UZF32" s="33"/>
      <c r="UZG32" s="33"/>
      <c r="UZH32" s="33"/>
      <c r="UZI32" s="33"/>
      <c r="UZJ32" s="33"/>
      <c r="UZK32" s="33"/>
      <c r="UZL32" s="33"/>
      <c r="UZM32" s="33"/>
      <c r="UZN32" s="33"/>
      <c r="UZO32" s="33"/>
      <c r="UZP32" s="33"/>
      <c r="UZQ32" s="33"/>
      <c r="UZR32" s="33"/>
      <c r="UZS32" s="33"/>
      <c r="UZT32" s="33"/>
      <c r="UZU32" s="33"/>
      <c r="UZV32" s="33"/>
      <c r="UZW32" s="33"/>
      <c r="UZX32" s="33"/>
      <c r="UZY32" s="33"/>
      <c r="UZZ32" s="33"/>
      <c r="VAA32" s="33"/>
      <c r="VAB32" s="33"/>
      <c r="VAC32" s="33"/>
      <c r="VAD32" s="33"/>
      <c r="VAE32" s="33"/>
      <c r="VAF32" s="33"/>
      <c r="VAG32" s="33"/>
      <c r="VAH32" s="33"/>
      <c r="VAI32" s="33"/>
      <c r="VAJ32" s="33"/>
      <c r="VAK32" s="33"/>
      <c r="VAL32" s="33"/>
      <c r="VAM32" s="33"/>
      <c r="VAN32" s="33"/>
      <c r="VAO32" s="33"/>
      <c r="VAP32" s="33"/>
      <c r="VAQ32" s="33"/>
      <c r="VAR32" s="33"/>
      <c r="VAS32" s="33"/>
      <c r="VAT32" s="33"/>
      <c r="VAU32" s="33"/>
      <c r="VAV32" s="33"/>
      <c r="VAW32" s="33"/>
      <c r="VAX32" s="33"/>
      <c r="VAY32" s="33"/>
      <c r="VAZ32" s="33"/>
      <c r="VBA32" s="33"/>
      <c r="VBB32" s="33"/>
      <c r="VBC32" s="33"/>
      <c r="VBD32" s="33"/>
      <c r="VBE32" s="33"/>
      <c r="VBF32" s="33"/>
      <c r="VBG32" s="33"/>
      <c r="VBH32" s="33"/>
      <c r="VBI32" s="33"/>
      <c r="VBJ32" s="33"/>
      <c r="VBK32" s="33"/>
      <c r="VBL32" s="33"/>
      <c r="VBM32" s="33"/>
      <c r="VBN32" s="33"/>
      <c r="VBO32" s="33"/>
      <c r="VBP32" s="33"/>
      <c r="VBQ32" s="33"/>
      <c r="VBR32" s="33"/>
      <c r="VBS32" s="33"/>
      <c r="VBT32" s="33"/>
      <c r="VBU32" s="33"/>
      <c r="VBV32" s="33"/>
      <c r="VBW32" s="33"/>
      <c r="VBX32" s="33"/>
      <c r="VBY32" s="33"/>
      <c r="VBZ32" s="33"/>
      <c r="VCA32" s="33"/>
      <c r="VCB32" s="33"/>
      <c r="VCC32" s="33"/>
      <c r="VCD32" s="33"/>
      <c r="VCE32" s="33"/>
      <c r="VCF32" s="33"/>
      <c r="VCG32" s="33"/>
      <c r="VCH32" s="33"/>
      <c r="VCI32" s="33"/>
      <c r="VCJ32" s="33"/>
      <c r="VCK32" s="33"/>
      <c r="VCL32" s="33"/>
      <c r="VCM32" s="33"/>
      <c r="VCN32" s="33"/>
      <c r="VCO32" s="33"/>
      <c r="VCP32" s="33"/>
      <c r="VCQ32" s="33"/>
      <c r="VCR32" s="33"/>
      <c r="VCS32" s="33"/>
      <c r="VCT32" s="33"/>
      <c r="VCU32" s="33"/>
      <c r="VCV32" s="33"/>
      <c r="VCW32" s="33"/>
      <c r="VCX32" s="33"/>
      <c r="VCY32" s="33"/>
      <c r="VCZ32" s="33"/>
      <c r="VDA32" s="33"/>
      <c r="VDB32" s="33"/>
      <c r="VDC32" s="33"/>
      <c r="VDD32" s="33"/>
      <c r="VDE32" s="33"/>
      <c r="VDF32" s="33"/>
      <c r="VDG32" s="33"/>
      <c r="VDH32" s="33"/>
      <c r="VDI32" s="33"/>
      <c r="VDJ32" s="33"/>
      <c r="VDK32" s="33"/>
      <c r="VDL32" s="33"/>
      <c r="VDM32" s="33"/>
      <c r="VDN32" s="33"/>
      <c r="VDO32" s="33"/>
      <c r="VDP32" s="33"/>
      <c r="VDQ32" s="33"/>
      <c r="VDR32" s="33"/>
      <c r="VDS32" s="33"/>
      <c r="VDT32" s="33"/>
      <c r="VDU32" s="33"/>
      <c r="VDV32" s="33"/>
      <c r="VDW32" s="33"/>
      <c r="VDX32" s="33"/>
      <c r="VDY32" s="33"/>
      <c r="VDZ32" s="33"/>
      <c r="VEA32" s="33"/>
      <c r="VEB32" s="33"/>
      <c r="VEC32" s="33"/>
      <c r="VED32" s="33"/>
      <c r="VEE32" s="33"/>
      <c r="VEF32" s="33"/>
      <c r="VEG32" s="33"/>
      <c r="VEH32" s="33"/>
      <c r="VEI32" s="33"/>
      <c r="VEJ32" s="33"/>
      <c r="VEK32" s="33"/>
      <c r="VEL32" s="33"/>
      <c r="VEM32" s="33"/>
      <c r="VEN32" s="33"/>
      <c r="VEO32" s="33"/>
      <c r="VEP32" s="33"/>
      <c r="VEQ32" s="33"/>
      <c r="VER32" s="33"/>
      <c r="VES32" s="33"/>
      <c r="VET32" s="33"/>
      <c r="VEU32" s="33"/>
      <c r="VEV32" s="33"/>
      <c r="VEW32" s="33"/>
      <c r="VEX32" s="33"/>
      <c r="VEY32" s="33"/>
      <c r="VEZ32" s="33"/>
      <c r="VFA32" s="33"/>
      <c r="VFB32" s="33"/>
      <c r="VFC32" s="33"/>
      <c r="VFD32" s="33"/>
      <c r="VFE32" s="33"/>
      <c r="VFF32" s="33"/>
      <c r="VFG32" s="33"/>
      <c r="VFH32" s="33"/>
      <c r="VFI32" s="33"/>
      <c r="VFJ32" s="33"/>
      <c r="VFK32" s="33"/>
      <c r="VFL32" s="33"/>
      <c r="VFM32" s="33"/>
      <c r="VFN32" s="33"/>
      <c r="VFO32" s="33"/>
      <c r="VFP32" s="33"/>
      <c r="VFQ32" s="33"/>
      <c r="VFR32" s="33"/>
      <c r="VFS32" s="33"/>
      <c r="VFT32" s="33"/>
      <c r="VFU32" s="33"/>
      <c r="VFV32" s="33"/>
      <c r="VFW32" s="33"/>
      <c r="VFX32" s="33"/>
      <c r="VFY32" s="33"/>
      <c r="VFZ32" s="33"/>
      <c r="VGA32" s="33"/>
      <c r="VGB32" s="33"/>
      <c r="VGC32" s="33"/>
      <c r="VGD32" s="33"/>
      <c r="VGE32" s="33"/>
      <c r="VGF32" s="33"/>
      <c r="VGG32" s="33"/>
      <c r="VGH32" s="33"/>
      <c r="VGI32" s="33"/>
      <c r="VGJ32" s="33"/>
      <c r="VGK32" s="33"/>
      <c r="VGL32" s="33"/>
      <c r="VGM32" s="33"/>
      <c r="VGN32" s="33"/>
      <c r="VGO32" s="33"/>
      <c r="VGP32" s="33"/>
      <c r="VGQ32" s="33"/>
      <c r="VGR32" s="33"/>
      <c r="VGS32" s="33"/>
      <c r="VGT32" s="33"/>
      <c r="VGU32" s="33"/>
      <c r="VGV32" s="33"/>
      <c r="VGW32" s="33"/>
      <c r="VGX32" s="33"/>
      <c r="VGY32" s="33"/>
      <c r="VGZ32" s="33"/>
      <c r="VHA32" s="33"/>
      <c r="VHB32" s="33"/>
      <c r="VHC32" s="33"/>
      <c r="VHD32" s="33"/>
      <c r="VHE32" s="33"/>
      <c r="VHF32" s="33"/>
      <c r="VHG32" s="33"/>
      <c r="VHH32" s="33"/>
      <c r="VHI32" s="33"/>
      <c r="VHJ32" s="33"/>
      <c r="VHK32" s="33"/>
      <c r="VHL32" s="33"/>
      <c r="VHM32" s="33"/>
      <c r="VHN32" s="33"/>
      <c r="VHO32" s="33"/>
      <c r="VHP32" s="33"/>
      <c r="VHQ32" s="33"/>
      <c r="VHR32" s="33"/>
      <c r="VHS32" s="33"/>
      <c r="VHT32" s="33"/>
      <c r="VHU32" s="33"/>
      <c r="VHV32" s="33"/>
      <c r="VHW32" s="33"/>
      <c r="VHX32" s="33"/>
      <c r="VHY32" s="33"/>
      <c r="VHZ32" s="33"/>
      <c r="VIA32" s="33"/>
      <c r="VIB32" s="33"/>
      <c r="VIC32" s="33"/>
      <c r="VID32" s="33"/>
      <c r="VIE32" s="33"/>
      <c r="VIF32" s="33"/>
      <c r="VIG32" s="33"/>
      <c r="VIH32" s="33"/>
      <c r="VII32" s="33"/>
      <c r="VIJ32" s="33"/>
      <c r="VIK32" s="33"/>
      <c r="VIL32" s="33"/>
      <c r="VIM32" s="33"/>
      <c r="VIN32" s="33"/>
      <c r="VIO32" s="33"/>
      <c r="VIP32" s="33"/>
      <c r="VIQ32" s="33"/>
      <c r="VIR32" s="33"/>
      <c r="VIS32" s="33"/>
      <c r="VIT32" s="33"/>
      <c r="VIU32" s="33"/>
      <c r="VIV32" s="33"/>
      <c r="VIW32" s="33"/>
      <c r="VIX32" s="33"/>
      <c r="VIY32" s="33"/>
      <c r="VIZ32" s="33"/>
      <c r="VJA32" s="33"/>
      <c r="VJB32" s="33"/>
      <c r="VJC32" s="33"/>
      <c r="VJD32" s="33"/>
      <c r="VJE32" s="33"/>
      <c r="VJF32" s="33"/>
      <c r="VJG32" s="33"/>
      <c r="VJH32" s="33"/>
      <c r="VJI32" s="33"/>
      <c r="VJJ32" s="33"/>
      <c r="VJK32" s="33"/>
      <c r="VJL32" s="33"/>
      <c r="VJM32" s="33"/>
      <c r="VJN32" s="33"/>
      <c r="VJO32" s="33"/>
      <c r="VJP32" s="33"/>
      <c r="VJQ32" s="33"/>
      <c r="VJR32" s="33"/>
      <c r="VJS32" s="33"/>
      <c r="VJT32" s="33"/>
      <c r="VJU32" s="33"/>
      <c r="VJV32" s="33"/>
      <c r="VJW32" s="33"/>
      <c r="VJX32" s="33"/>
      <c r="VJY32" s="33"/>
      <c r="VJZ32" s="33"/>
      <c r="VKA32" s="33"/>
      <c r="VKB32" s="33"/>
      <c r="VKC32" s="33"/>
      <c r="VKD32" s="33"/>
      <c r="VKE32" s="33"/>
      <c r="VKF32" s="33"/>
      <c r="VKG32" s="33"/>
      <c r="VKH32" s="33"/>
      <c r="VKI32" s="33"/>
      <c r="VKJ32" s="33"/>
      <c r="VKK32" s="33"/>
      <c r="VKL32" s="33"/>
      <c r="VKM32" s="33"/>
      <c r="VKN32" s="33"/>
      <c r="VKO32" s="33"/>
      <c r="VKP32" s="33"/>
      <c r="VKQ32" s="33"/>
      <c r="VKR32" s="33"/>
      <c r="VKS32" s="33"/>
      <c r="VKT32" s="33"/>
      <c r="VKU32" s="33"/>
      <c r="VKV32" s="33"/>
      <c r="VKW32" s="33"/>
      <c r="VKX32" s="33"/>
      <c r="VKY32" s="33"/>
      <c r="VKZ32" s="33"/>
      <c r="VLA32" s="33"/>
      <c r="VLB32" s="33"/>
      <c r="VLC32" s="33"/>
      <c r="VLD32" s="33"/>
      <c r="VLE32" s="33"/>
      <c r="VLF32" s="33"/>
      <c r="VLG32" s="33"/>
      <c r="VLH32" s="33"/>
      <c r="VLI32" s="33"/>
      <c r="VLJ32" s="33"/>
      <c r="VLK32" s="33"/>
      <c r="VLL32" s="33"/>
      <c r="VLM32" s="33"/>
      <c r="VLN32" s="33"/>
      <c r="VLO32" s="33"/>
      <c r="VLP32" s="33"/>
      <c r="VLQ32" s="33"/>
      <c r="VLR32" s="33"/>
      <c r="VLS32" s="33"/>
      <c r="VLT32" s="33"/>
      <c r="VLU32" s="33"/>
      <c r="VLV32" s="33"/>
      <c r="VLW32" s="33"/>
      <c r="VLX32" s="33"/>
      <c r="VLY32" s="33"/>
      <c r="VLZ32" s="33"/>
      <c r="VMA32" s="33"/>
      <c r="VMB32" s="33"/>
      <c r="VMC32" s="33"/>
      <c r="VMD32" s="33"/>
      <c r="VME32" s="33"/>
      <c r="VMF32" s="33"/>
      <c r="VMG32" s="33"/>
      <c r="VMH32" s="33"/>
      <c r="VMI32" s="33"/>
      <c r="VMJ32" s="33"/>
      <c r="VMK32" s="33"/>
      <c r="VML32" s="33"/>
      <c r="VMM32" s="33"/>
      <c r="VMN32" s="33"/>
      <c r="VMO32" s="33"/>
      <c r="VMP32" s="33"/>
      <c r="VMQ32" s="33"/>
      <c r="VMR32" s="33"/>
      <c r="VMS32" s="33"/>
      <c r="VMT32" s="33"/>
      <c r="VMU32" s="33"/>
      <c r="VMV32" s="33"/>
      <c r="VMW32" s="33"/>
      <c r="VMX32" s="33"/>
      <c r="VMY32" s="33"/>
      <c r="VMZ32" s="33"/>
      <c r="VNA32" s="33"/>
      <c r="VNB32" s="33"/>
      <c r="VNC32" s="33"/>
      <c r="VND32" s="33"/>
      <c r="VNE32" s="33"/>
      <c r="VNF32" s="33"/>
      <c r="VNG32" s="33"/>
      <c r="VNH32" s="33"/>
      <c r="VNI32" s="33"/>
      <c r="VNJ32" s="33"/>
      <c r="VNK32" s="33"/>
      <c r="VNL32" s="33"/>
      <c r="VNM32" s="33"/>
      <c r="VNN32" s="33"/>
      <c r="VNO32" s="33"/>
      <c r="VNP32" s="33"/>
      <c r="VNQ32" s="33"/>
      <c r="VNR32" s="33"/>
      <c r="VNS32" s="33"/>
      <c r="VNT32" s="33"/>
      <c r="VNU32" s="33"/>
      <c r="VNV32" s="33"/>
      <c r="VNW32" s="33"/>
      <c r="VNX32" s="33"/>
      <c r="VNY32" s="33"/>
      <c r="VNZ32" s="33"/>
      <c r="VOA32" s="33"/>
      <c r="VOB32" s="33"/>
      <c r="VOC32" s="33"/>
      <c r="VOD32" s="33"/>
      <c r="VOE32" s="33"/>
      <c r="VOF32" s="33"/>
      <c r="VOG32" s="33"/>
      <c r="VOH32" s="33"/>
      <c r="VOI32" s="33"/>
      <c r="VOJ32" s="33"/>
      <c r="VOK32" s="33"/>
      <c r="VOL32" s="33"/>
      <c r="VOM32" s="33"/>
      <c r="VON32" s="33"/>
      <c r="VOO32" s="33"/>
      <c r="VOP32" s="33"/>
      <c r="VOQ32" s="33"/>
      <c r="VOR32" s="33"/>
      <c r="VOS32" s="33"/>
      <c r="VOT32" s="33"/>
      <c r="VOU32" s="33"/>
      <c r="VOV32" s="33"/>
      <c r="VOW32" s="33"/>
      <c r="VOX32" s="33"/>
      <c r="VOY32" s="33"/>
      <c r="VOZ32" s="33"/>
      <c r="VPA32" s="33"/>
      <c r="VPB32" s="33"/>
      <c r="VPC32" s="33"/>
      <c r="VPD32" s="33"/>
      <c r="VPE32" s="33"/>
      <c r="VPF32" s="33"/>
      <c r="VPG32" s="33"/>
      <c r="VPH32" s="33"/>
      <c r="VPI32" s="33"/>
      <c r="VPJ32" s="33"/>
      <c r="VPK32" s="33"/>
      <c r="VPL32" s="33"/>
      <c r="VPM32" s="33"/>
      <c r="VPN32" s="33"/>
      <c r="VPO32" s="33"/>
      <c r="VPP32" s="33"/>
      <c r="VPQ32" s="33"/>
      <c r="VPR32" s="33"/>
      <c r="VPS32" s="33"/>
      <c r="VPT32" s="33"/>
      <c r="VPU32" s="33"/>
      <c r="VPV32" s="33"/>
      <c r="VPW32" s="33"/>
      <c r="VPX32" s="33"/>
      <c r="VPY32" s="33"/>
      <c r="VPZ32" s="33"/>
      <c r="VQA32" s="33"/>
      <c r="VQB32" s="33"/>
      <c r="VQC32" s="33"/>
      <c r="VQD32" s="33"/>
      <c r="VQE32" s="33"/>
      <c r="VQF32" s="33"/>
      <c r="VQG32" s="33"/>
      <c r="VQH32" s="33"/>
      <c r="VQI32" s="33"/>
      <c r="VQJ32" s="33"/>
      <c r="VQK32" s="33"/>
      <c r="VQL32" s="33"/>
      <c r="VQM32" s="33"/>
      <c r="VQN32" s="33"/>
      <c r="VQO32" s="33"/>
      <c r="VQP32" s="33"/>
      <c r="VQQ32" s="33"/>
      <c r="VQR32" s="33"/>
      <c r="VQS32" s="33"/>
      <c r="VQT32" s="33"/>
      <c r="VQU32" s="33"/>
      <c r="VQV32" s="33"/>
      <c r="VQW32" s="33"/>
      <c r="VQX32" s="33"/>
      <c r="VQY32" s="33"/>
      <c r="VQZ32" s="33"/>
      <c r="VRA32" s="33"/>
      <c r="VRB32" s="33"/>
      <c r="VRC32" s="33"/>
      <c r="VRD32" s="33"/>
      <c r="VRE32" s="33"/>
      <c r="VRF32" s="33"/>
      <c r="VRG32" s="33"/>
      <c r="VRH32" s="33"/>
      <c r="VRI32" s="33"/>
      <c r="VRJ32" s="33"/>
      <c r="VRK32" s="33"/>
      <c r="VRL32" s="33"/>
      <c r="VRM32" s="33"/>
      <c r="VRN32" s="33"/>
      <c r="VRO32" s="33"/>
      <c r="VRP32" s="33"/>
      <c r="VRQ32" s="33"/>
      <c r="VRR32" s="33"/>
      <c r="VRS32" s="33"/>
      <c r="VRT32" s="33"/>
      <c r="VRU32" s="33"/>
      <c r="VRV32" s="33"/>
      <c r="VRW32" s="33"/>
      <c r="VRX32" s="33"/>
      <c r="VRY32" s="33"/>
      <c r="VRZ32" s="33"/>
      <c r="VSA32" s="33"/>
      <c r="VSB32" s="33"/>
      <c r="VSC32" s="33"/>
      <c r="VSD32" s="33"/>
      <c r="VSE32" s="33"/>
      <c r="VSF32" s="33"/>
      <c r="VSG32" s="33"/>
      <c r="VSH32" s="33"/>
      <c r="VSI32" s="33"/>
      <c r="VSJ32" s="33"/>
      <c r="VSK32" s="33"/>
      <c r="VSL32" s="33"/>
      <c r="VSM32" s="33"/>
      <c r="VSN32" s="33"/>
      <c r="VSO32" s="33"/>
      <c r="VSP32" s="33"/>
      <c r="VSQ32" s="33"/>
      <c r="VSR32" s="33"/>
      <c r="VSS32" s="33"/>
      <c r="VST32" s="33"/>
      <c r="VSU32" s="33"/>
      <c r="VSV32" s="33"/>
      <c r="VSW32" s="33"/>
      <c r="VSX32" s="33"/>
      <c r="VSY32" s="33"/>
      <c r="VSZ32" s="33"/>
      <c r="VTA32" s="33"/>
      <c r="VTB32" s="33"/>
      <c r="VTC32" s="33"/>
      <c r="VTD32" s="33"/>
      <c r="VTE32" s="33"/>
      <c r="VTF32" s="33"/>
      <c r="VTG32" s="33"/>
      <c r="VTH32" s="33"/>
      <c r="VTI32" s="33"/>
      <c r="VTJ32" s="33"/>
      <c r="VTK32" s="33"/>
      <c r="VTL32" s="33"/>
      <c r="VTM32" s="33"/>
      <c r="VTN32" s="33"/>
      <c r="VTO32" s="33"/>
      <c r="VTP32" s="33"/>
      <c r="VTQ32" s="33"/>
      <c r="VTR32" s="33"/>
      <c r="VTS32" s="33"/>
      <c r="VTT32" s="33"/>
      <c r="VTU32" s="33"/>
      <c r="VTV32" s="33"/>
      <c r="VTW32" s="33"/>
      <c r="VTX32" s="33"/>
      <c r="VTY32" s="33"/>
      <c r="VTZ32" s="33"/>
      <c r="VUA32" s="33"/>
      <c r="VUB32" s="33"/>
      <c r="VUC32" s="33"/>
      <c r="VUD32" s="33"/>
      <c r="VUE32" s="33"/>
      <c r="VUF32" s="33"/>
      <c r="VUG32" s="33"/>
      <c r="VUH32" s="33"/>
      <c r="VUI32" s="33"/>
      <c r="VUJ32" s="33"/>
      <c r="VUK32" s="33"/>
      <c r="VUL32" s="33"/>
      <c r="VUM32" s="33"/>
      <c r="VUN32" s="33"/>
      <c r="VUO32" s="33"/>
      <c r="VUP32" s="33"/>
      <c r="VUQ32" s="33"/>
      <c r="VUR32" s="33"/>
      <c r="VUS32" s="33"/>
      <c r="VUT32" s="33"/>
      <c r="VUU32" s="33"/>
      <c r="VUV32" s="33"/>
      <c r="VUW32" s="33"/>
      <c r="VUX32" s="33"/>
      <c r="VUY32" s="33"/>
      <c r="VUZ32" s="33"/>
      <c r="VVA32" s="33"/>
      <c r="VVB32" s="33"/>
      <c r="VVC32" s="33"/>
      <c r="VVD32" s="33"/>
      <c r="VVE32" s="33"/>
      <c r="VVF32" s="33"/>
      <c r="VVG32" s="33"/>
      <c r="VVH32" s="33"/>
      <c r="VVI32" s="33"/>
      <c r="VVJ32" s="33"/>
      <c r="VVK32" s="33"/>
      <c r="VVL32" s="33"/>
      <c r="VVM32" s="33"/>
      <c r="VVN32" s="33"/>
      <c r="VVO32" s="33"/>
      <c r="VVP32" s="33"/>
      <c r="VVQ32" s="33"/>
      <c r="VVR32" s="33"/>
      <c r="VVS32" s="33"/>
      <c r="VVT32" s="33"/>
      <c r="VVU32" s="33"/>
      <c r="VVV32" s="33"/>
      <c r="VVW32" s="33"/>
      <c r="VVX32" s="33"/>
      <c r="VVY32" s="33"/>
      <c r="VVZ32" s="33"/>
      <c r="VWA32" s="33"/>
      <c r="VWB32" s="33"/>
      <c r="VWC32" s="33"/>
      <c r="VWD32" s="33"/>
      <c r="VWE32" s="33"/>
      <c r="VWF32" s="33"/>
      <c r="VWG32" s="33"/>
      <c r="VWH32" s="33"/>
      <c r="VWI32" s="33"/>
      <c r="VWJ32" s="33"/>
      <c r="VWK32" s="33"/>
      <c r="VWL32" s="33"/>
      <c r="VWM32" s="33"/>
      <c r="VWN32" s="33"/>
      <c r="VWO32" s="33"/>
      <c r="VWP32" s="33"/>
      <c r="VWQ32" s="33"/>
      <c r="VWR32" s="33"/>
      <c r="VWS32" s="33"/>
      <c r="VWT32" s="33"/>
      <c r="VWU32" s="33"/>
      <c r="VWV32" s="33"/>
      <c r="VWW32" s="33"/>
      <c r="VWX32" s="33"/>
      <c r="VWY32" s="33"/>
      <c r="VWZ32" s="33"/>
      <c r="VXA32" s="33"/>
      <c r="VXB32" s="33"/>
      <c r="VXC32" s="33"/>
      <c r="VXD32" s="33"/>
      <c r="VXE32" s="33"/>
      <c r="VXF32" s="33"/>
      <c r="VXG32" s="33"/>
      <c r="VXH32" s="33"/>
      <c r="VXI32" s="33"/>
      <c r="VXJ32" s="33"/>
      <c r="VXK32" s="33"/>
      <c r="VXL32" s="33"/>
      <c r="VXM32" s="33"/>
      <c r="VXN32" s="33"/>
      <c r="VXO32" s="33"/>
      <c r="VXP32" s="33"/>
      <c r="VXQ32" s="33"/>
      <c r="VXR32" s="33"/>
      <c r="VXS32" s="33"/>
      <c r="VXT32" s="33"/>
      <c r="VXU32" s="33"/>
      <c r="VXV32" s="33"/>
      <c r="VXW32" s="33"/>
      <c r="VXX32" s="33"/>
      <c r="VXY32" s="33"/>
      <c r="VXZ32" s="33"/>
      <c r="VYA32" s="33"/>
      <c r="VYB32" s="33"/>
      <c r="VYC32" s="33"/>
      <c r="VYD32" s="33"/>
      <c r="VYE32" s="33"/>
      <c r="VYF32" s="33"/>
      <c r="VYG32" s="33"/>
      <c r="VYH32" s="33"/>
      <c r="VYI32" s="33"/>
      <c r="VYJ32" s="33"/>
      <c r="VYK32" s="33"/>
      <c r="VYL32" s="33"/>
      <c r="VYM32" s="33"/>
      <c r="VYN32" s="33"/>
      <c r="VYO32" s="33"/>
      <c r="VYP32" s="33"/>
      <c r="VYQ32" s="33"/>
      <c r="VYR32" s="33"/>
      <c r="VYS32" s="33"/>
      <c r="VYT32" s="33"/>
      <c r="VYU32" s="33"/>
      <c r="VYV32" s="33"/>
      <c r="VYW32" s="33"/>
      <c r="VYX32" s="33"/>
      <c r="VYY32" s="33"/>
      <c r="VYZ32" s="33"/>
      <c r="VZA32" s="33"/>
      <c r="VZB32" s="33"/>
      <c r="VZC32" s="33"/>
      <c r="VZD32" s="33"/>
      <c r="VZE32" s="33"/>
      <c r="VZF32" s="33"/>
      <c r="VZG32" s="33"/>
      <c r="VZH32" s="33"/>
      <c r="VZI32" s="33"/>
      <c r="VZJ32" s="33"/>
      <c r="VZK32" s="33"/>
      <c r="VZL32" s="33"/>
      <c r="VZM32" s="33"/>
      <c r="VZN32" s="33"/>
      <c r="VZO32" s="33"/>
      <c r="VZP32" s="33"/>
      <c r="VZQ32" s="33"/>
      <c r="VZR32" s="33"/>
      <c r="VZS32" s="33"/>
      <c r="VZT32" s="33"/>
      <c r="VZU32" s="33"/>
      <c r="VZV32" s="33"/>
      <c r="VZW32" s="33"/>
      <c r="VZX32" s="33"/>
      <c r="VZY32" s="33"/>
      <c r="VZZ32" s="33"/>
      <c r="WAA32" s="33"/>
      <c r="WAB32" s="33"/>
      <c r="WAC32" s="33"/>
      <c r="WAD32" s="33"/>
      <c r="WAE32" s="33"/>
      <c r="WAF32" s="33"/>
      <c r="WAG32" s="33"/>
      <c r="WAH32" s="33"/>
      <c r="WAI32" s="33"/>
      <c r="WAJ32" s="33"/>
      <c r="WAK32" s="33"/>
      <c r="WAL32" s="33"/>
      <c r="WAM32" s="33"/>
      <c r="WAN32" s="33"/>
      <c r="WAO32" s="33"/>
      <c r="WAP32" s="33"/>
      <c r="WAQ32" s="33"/>
      <c r="WAR32" s="33"/>
      <c r="WAS32" s="33"/>
      <c r="WAT32" s="33"/>
      <c r="WAU32" s="33"/>
      <c r="WAV32" s="33"/>
      <c r="WAW32" s="33"/>
      <c r="WAX32" s="33"/>
      <c r="WAY32" s="33"/>
      <c r="WAZ32" s="33"/>
      <c r="WBA32" s="33"/>
      <c r="WBB32" s="33"/>
      <c r="WBC32" s="33"/>
      <c r="WBD32" s="33"/>
      <c r="WBE32" s="33"/>
      <c r="WBF32" s="33"/>
      <c r="WBG32" s="33"/>
      <c r="WBH32" s="33"/>
      <c r="WBI32" s="33"/>
      <c r="WBJ32" s="33"/>
      <c r="WBK32" s="33"/>
      <c r="WBL32" s="33"/>
      <c r="WBM32" s="33"/>
      <c r="WBN32" s="33"/>
      <c r="WBO32" s="33"/>
      <c r="WBP32" s="33"/>
      <c r="WBQ32" s="33"/>
      <c r="WBR32" s="33"/>
      <c r="WBS32" s="33"/>
      <c r="WBT32" s="33"/>
      <c r="WBU32" s="33"/>
      <c r="WBV32" s="33"/>
      <c r="WBW32" s="33"/>
      <c r="WBX32" s="33"/>
      <c r="WBY32" s="33"/>
      <c r="WBZ32" s="33"/>
      <c r="WCA32" s="33"/>
      <c r="WCB32" s="33"/>
      <c r="WCC32" s="33"/>
      <c r="WCD32" s="33"/>
      <c r="WCE32" s="33"/>
      <c r="WCF32" s="33"/>
      <c r="WCG32" s="33"/>
      <c r="WCH32" s="33"/>
      <c r="WCI32" s="33"/>
      <c r="WCJ32" s="33"/>
      <c r="WCK32" s="33"/>
      <c r="WCL32" s="33"/>
      <c r="WCM32" s="33"/>
      <c r="WCN32" s="33"/>
      <c r="WCO32" s="33"/>
      <c r="WCP32" s="33"/>
      <c r="WCQ32" s="33"/>
      <c r="WCR32" s="33"/>
      <c r="WCS32" s="33"/>
      <c r="WCT32" s="33"/>
      <c r="WCU32" s="33"/>
      <c r="WCV32" s="33"/>
      <c r="WCW32" s="33"/>
      <c r="WCX32" s="33"/>
      <c r="WCY32" s="33"/>
      <c r="WCZ32" s="33"/>
      <c r="WDA32" s="33"/>
      <c r="WDB32" s="33"/>
      <c r="WDC32" s="33"/>
      <c r="WDD32" s="33"/>
      <c r="WDE32" s="33"/>
      <c r="WDF32" s="33"/>
      <c r="WDG32" s="33"/>
      <c r="WDH32" s="33"/>
      <c r="WDI32" s="33"/>
      <c r="WDJ32" s="33"/>
      <c r="WDK32" s="33"/>
      <c r="WDL32" s="33"/>
      <c r="WDM32" s="33"/>
      <c r="WDN32" s="33"/>
      <c r="WDO32" s="33"/>
      <c r="WDP32" s="33"/>
      <c r="WDQ32" s="33"/>
      <c r="WDR32" s="33"/>
      <c r="WDS32" s="33"/>
      <c r="WDT32" s="33"/>
      <c r="WDU32" s="33"/>
      <c r="WDV32" s="33"/>
      <c r="WDW32" s="33"/>
      <c r="WDX32" s="33"/>
      <c r="WDY32" s="33"/>
      <c r="WDZ32" s="33"/>
      <c r="WEA32" s="33"/>
      <c r="WEB32" s="33"/>
      <c r="WEC32" s="33"/>
      <c r="WED32" s="33"/>
      <c r="WEE32" s="33"/>
      <c r="WEF32" s="33"/>
      <c r="WEG32" s="33"/>
      <c r="WEH32" s="33"/>
      <c r="WEI32" s="33"/>
      <c r="WEJ32" s="33"/>
      <c r="WEK32" s="33"/>
      <c r="WEL32" s="33"/>
      <c r="WEM32" s="33"/>
      <c r="WEN32" s="33"/>
      <c r="WEO32" s="33"/>
      <c r="WEP32" s="33"/>
      <c r="WEQ32" s="33"/>
      <c r="WER32" s="33"/>
      <c r="WES32" s="33"/>
      <c r="WET32" s="33"/>
      <c r="WEU32" s="33"/>
      <c r="WEV32" s="33"/>
      <c r="WEW32" s="33"/>
      <c r="WEX32" s="33"/>
      <c r="WEY32" s="33"/>
      <c r="WEZ32" s="33"/>
      <c r="WFA32" s="33"/>
      <c r="WFB32" s="33"/>
      <c r="WFC32" s="33"/>
      <c r="WFD32" s="33"/>
      <c r="WFE32" s="33"/>
      <c r="WFF32" s="33"/>
      <c r="WFG32" s="33"/>
      <c r="WFH32" s="33"/>
      <c r="WFI32" s="33"/>
      <c r="WFJ32" s="33"/>
      <c r="WFK32" s="33"/>
      <c r="WFL32" s="33"/>
      <c r="WFM32" s="33"/>
      <c r="WFN32" s="33"/>
      <c r="WFO32" s="33"/>
      <c r="WFP32" s="33"/>
      <c r="WFQ32" s="33"/>
      <c r="WFR32" s="33"/>
      <c r="WFS32" s="33"/>
      <c r="WFT32" s="33"/>
      <c r="WFU32" s="33"/>
      <c r="WFV32" s="33"/>
      <c r="WFW32" s="33"/>
      <c r="WFX32" s="33"/>
      <c r="WFY32" s="33"/>
      <c r="WFZ32" s="33"/>
      <c r="WGA32" s="33"/>
      <c r="WGB32" s="33"/>
      <c r="WGC32" s="33"/>
      <c r="WGD32" s="33"/>
      <c r="WGE32" s="33"/>
      <c r="WGF32" s="33"/>
      <c r="WGG32" s="33"/>
      <c r="WGH32" s="33"/>
      <c r="WGI32" s="33"/>
      <c r="WGJ32" s="33"/>
      <c r="WGK32" s="33"/>
      <c r="WGL32" s="33"/>
      <c r="WGM32" s="33"/>
      <c r="WGN32" s="33"/>
      <c r="WGO32" s="33"/>
      <c r="WGP32" s="33"/>
      <c r="WGQ32" s="33"/>
      <c r="WGR32" s="33"/>
      <c r="WGS32" s="33"/>
      <c r="WGT32" s="33"/>
      <c r="WGU32" s="33"/>
      <c r="WGV32" s="33"/>
      <c r="WGW32" s="33"/>
      <c r="WGX32" s="33"/>
      <c r="WGY32" s="33"/>
      <c r="WGZ32" s="33"/>
      <c r="WHA32" s="33"/>
      <c r="WHB32" s="33"/>
      <c r="WHC32" s="33"/>
      <c r="WHD32" s="33"/>
      <c r="WHE32" s="33"/>
      <c r="WHF32" s="33"/>
      <c r="WHG32" s="33"/>
      <c r="WHH32" s="33"/>
      <c r="WHI32" s="33"/>
      <c r="WHJ32" s="33"/>
      <c r="WHK32" s="33"/>
      <c r="WHL32" s="33"/>
      <c r="WHM32" s="33"/>
      <c r="WHN32" s="33"/>
      <c r="WHO32" s="33"/>
      <c r="WHP32" s="33"/>
      <c r="WHQ32" s="33"/>
      <c r="WHR32" s="33"/>
      <c r="WHS32" s="33"/>
      <c r="WHT32" s="33"/>
      <c r="WHU32" s="33"/>
      <c r="WHV32" s="33"/>
      <c r="WHW32" s="33"/>
      <c r="WHX32" s="33"/>
      <c r="WHY32" s="33"/>
      <c r="WHZ32" s="33"/>
      <c r="WIA32" s="33"/>
      <c r="WIB32" s="33"/>
      <c r="WIC32" s="33"/>
      <c r="WID32" s="33"/>
      <c r="WIE32" s="33"/>
      <c r="WIF32" s="33"/>
      <c r="WIG32" s="33"/>
      <c r="WIH32" s="33"/>
      <c r="WII32" s="33"/>
      <c r="WIJ32" s="33"/>
      <c r="WIK32" s="33"/>
      <c r="WIL32" s="33"/>
      <c r="WIM32" s="33"/>
      <c r="WIN32" s="33"/>
      <c r="WIO32" s="33"/>
      <c r="WIP32" s="33"/>
      <c r="WIQ32" s="33"/>
      <c r="WIR32" s="33"/>
      <c r="WIS32" s="33"/>
      <c r="WIT32" s="33"/>
      <c r="WIU32" s="33"/>
      <c r="WIV32" s="33"/>
      <c r="WIW32" s="33"/>
      <c r="WIX32" s="33"/>
      <c r="WIY32" s="33"/>
      <c r="WIZ32" s="33"/>
      <c r="WJA32" s="33"/>
      <c r="WJB32" s="33"/>
      <c r="WJC32" s="33"/>
      <c r="WJD32" s="33"/>
      <c r="WJE32" s="33"/>
      <c r="WJF32" s="33"/>
      <c r="WJG32" s="33"/>
      <c r="WJH32" s="33"/>
      <c r="WJI32" s="33"/>
      <c r="WJJ32" s="33"/>
      <c r="WJK32" s="33"/>
      <c r="WJL32" s="33"/>
      <c r="WJM32" s="33"/>
      <c r="WJN32" s="33"/>
      <c r="WJO32" s="33"/>
      <c r="WJP32" s="33"/>
      <c r="WJQ32" s="33"/>
      <c r="WJR32" s="33"/>
      <c r="WJS32" s="33"/>
      <c r="WJT32" s="33"/>
      <c r="WJU32" s="33"/>
      <c r="WJV32" s="33"/>
      <c r="WJW32" s="33"/>
      <c r="WJX32" s="33"/>
      <c r="WJY32" s="33"/>
      <c r="WJZ32" s="33"/>
      <c r="WKA32" s="33"/>
      <c r="WKB32" s="33"/>
      <c r="WKC32" s="33"/>
      <c r="WKD32" s="33"/>
      <c r="WKE32" s="33"/>
      <c r="WKF32" s="33"/>
      <c r="WKG32" s="33"/>
      <c r="WKH32" s="33"/>
      <c r="WKI32" s="33"/>
      <c r="WKJ32" s="33"/>
      <c r="WKK32" s="33"/>
      <c r="WKL32" s="33"/>
      <c r="WKM32" s="33"/>
      <c r="WKN32" s="33"/>
      <c r="WKO32" s="33"/>
      <c r="WKP32" s="33"/>
      <c r="WKQ32" s="33"/>
      <c r="WKR32" s="33"/>
      <c r="WKS32" s="33"/>
      <c r="WKT32" s="33"/>
      <c r="WKU32" s="33"/>
      <c r="WKV32" s="33"/>
      <c r="WKW32" s="33"/>
      <c r="WKX32" s="33"/>
      <c r="WKY32" s="33"/>
      <c r="WKZ32" s="33"/>
      <c r="WLA32" s="33"/>
      <c r="WLB32" s="33"/>
      <c r="WLC32" s="33"/>
      <c r="WLD32" s="33"/>
      <c r="WLE32" s="33"/>
      <c r="WLF32" s="33"/>
      <c r="WLG32" s="33"/>
      <c r="WLH32" s="33"/>
      <c r="WLI32" s="33"/>
      <c r="WLJ32" s="33"/>
      <c r="WLK32" s="33"/>
      <c r="WLL32" s="33"/>
      <c r="WLM32" s="33"/>
      <c r="WLN32" s="33"/>
      <c r="WLO32" s="33"/>
      <c r="WLP32" s="33"/>
      <c r="WLQ32" s="33"/>
      <c r="WLR32" s="33"/>
      <c r="WLS32" s="33"/>
      <c r="WLT32" s="33"/>
      <c r="WLU32" s="33"/>
      <c r="WLV32" s="33"/>
      <c r="WLW32" s="33"/>
      <c r="WLX32" s="33"/>
      <c r="WLY32" s="33"/>
      <c r="WLZ32" s="33"/>
      <c r="WMA32" s="33"/>
      <c r="WMB32" s="33"/>
      <c r="WMC32" s="33"/>
      <c r="WMD32" s="33"/>
      <c r="WME32" s="33"/>
      <c r="WMF32" s="33"/>
      <c r="WMG32" s="33"/>
      <c r="WMH32" s="33"/>
      <c r="WMI32" s="33"/>
      <c r="WMJ32" s="33"/>
      <c r="WMK32" s="33"/>
      <c r="WML32" s="33"/>
      <c r="WMM32" s="33"/>
      <c r="WMN32" s="33"/>
      <c r="WMO32" s="33"/>
      <c r="WMP32" s="33"/>
      <c r="WMQ32" s="33"/>
      <c r="WMR32" s="33"/>
      <c r="WMS32" s="33"/>
      <c r="WMT32" s="33"/>
      <c r="WMU32" s="33"/>
      <c r="WMV32" s="33"/>
      <c r="WMW32" s="33"/>
      <c r="WMX32" s="33"/>
      <c r="WMY32" s="33"/>
      <c r="WMZ32" s="33"/>
      <c r="WNA32" s="33"/>
      <c r="WNB32" s="33"/>
      <c r="WNC32" s="33"/>
      <c r="WND32" s="33"/>
      <c r="WNE32" s="33"/>
      <c r="WNF32" s="33"/>
      <c r="WNG32" s="33"/>
      <c r="WNH32" s="33"/>
      <c r="WNI32" s="33"/>
      <c r="WNJ32" s="33"/>
      <c r="WNK32" s="33"/>
      <c r="WNL32" s="33"/>
      <c r="WNM32" s="33"/>
      <c r="WNN32" s="33"/>
      <c r="WNO32" s="33"/>
      <c r="WNP32" s="33"/>
      <c r="WNQ32" s="33"/>
      <c r="WNR32" s="33"/>
      <c r="WNS32" s="33"/>
      <c r="WNT32" s="33"/>
      <c r="WNU32" s="33"/>
      <c r="WNV32" s="33"/>
      <c r="WNW32" s="33"/>
      <c r="WNX32" s="33"/>
      <c r="WNY32" s="33"/>
      <c r="WNZ32" s="33"/>
      <c r="WOA32" s="33"/>
      <c r="WOB32" s="33"/>
      <c r="WOC32" s="33"/>
      <c r="WOD32" s="33"/>
      <c r="WOE32" s="33"/>
      <c r="WOF32" s="33"/>
      <c r="WOG32" s="33"/>
      <c r="WOH32" s="33"/>
      <c r="WOI32" s="33"/>
      <c r="WOJ32" s="33"/>
      <c r="WOK32" s="33"/>
      <c r="WOL32" s="33"/>
      <c r="WOM32" s="33"/>
      <c r="WON32" s="33"/>
      <c r="WOO32" s="33"/>
      <c r="WOP32" s="33"/>
      <c r="WOQ32" s="33"/>
      <c r="WOR32" s="33"/>
      <c r="WOS32" s="33"/>
      <c r="WOT32" s="33"/>
      <c r="WOU32" s="33"/>
      <c r="WOV32" s="33"/>
      <c r="WOW32" s="33"/>
      <c r="WOX32" s="33"/>
      <c r="WOY32" s="33"/>
      <c r="WOZ32" s="33"/>
      <c r="WPA32" s="33"/>
      <c r="WPB32" s="33"/>
      <c r="WPC32" s="33"/>
      <c r="WPD32" s="33"/>
      <c r="WPE32" s="33"/>
      <c r="WPF32" s="33"/>
      <c r="WPG32" s="33"/>
      <c r="WPH32" s="33"/>
      <c r="WPI32" s="33"/>
      <c r="WPJ32" s="33"/>
      <c r="WPK32" s="33"/>
      <c r="WPL32" s="33"/>
      <c r="WPM32" s="33"/>
      <c r="WPN32" s="33"/>
      <c r="WPO32" s="33"/>
      <c r="WPP32" s="33"/>
      <c r="WPQ32" s="33"/>
      <c r="WPR32" s="33"/>
      <c r="WPS32" s="33"/>
      <c r="WPT32" s="33"/>
      <c r="WPU32" s="33"/>
      <c r="WPV32" s="33"/>
      <c r="WPW32" s="33"/>
      <c r="WPX32" s="33"/>
      <c r="WPY32" s="33"/>
      <c r="WPZ32" s="33"/>
      <c r="WQA32" s="33"/>
      <c r="WQB32" s="33"/>
      <c r="WQC32" s="33"/>
      <c r="WQD32" s="33"/>
      <c r="WQE32" s="33"/>
      <c r="WQF32" s="33"/>
      <c r="WQG32" s="33"/>
      <c r="WQH32" s="33"/>
      <c r="WQI32" s="33"/>
      <c r="WQJ32" s="33"/>
      <c r="WQK32" s="33"/>
      <c r="WQL32" s="33"/>
      <c r="WQM32" s="33"/>
      <c r="WQN32" s="33"/>
      <c r="WQO32" s="33"/>
      <c r="WQP32" s="33"/>
      <c r="WQQ32" s="33"/>
      <c r="WQR32" s="33"/>
      <c r="WQS32" s="33"/>
      <c r="WQT32" s="33"/>
      <c r="WQU32" s="33"/>
      <c r="WQV32" s="33"/>
      <c r="WQW32" s="33"/>
      <c r="WQX32" s="33"/>
      <c r="WQY32" s="33"/>
      <c r="WQZ32" s="33"/>
      <c r="WRA32" s="33"/>
      <c r="WRB32" s="33"/>
      <c r="WRC32" s="33"/>
      <c r="WRD32" s="33"/>
      <c r="WRE32" s="33"/>
      <c r="WRF32" s="33"/>
      <c r="WRG32" s="33"/>
      <c r="WRH32" s="33"/>
      <c r="WRI32" s="33"/>
      <c r="WRJ32" s="33"/>
      <c r="WRK32" s="33"/>
      <c r="WRL32" s="33"/>
      <c r="WRM32" s="33"/>
      <c r="WRN32" s="33"/>
      <c r="WRO32" s="33"/>
      <c r="WRP32" s="33"/>
      <c r="WRQ32" s="33"/>
      <c r="WRR32" s="33"/>
      <c r="WRS32" s="33"/>
      <c r="WRT32" s="33"/>
      <c r="WRU32" s="33"/>
      <c r="WRV32" s="33"/>
      <c r="WRW32" s="33"/>
      <c r="WRX32" s="33"/>
      <c r="WRY32" s="33"/>
      <c r="WRZ32" s="33"/>
      <c r="WSA32" s="33"/>
      <c r="WSB32" s="33"/>
      <c r="WSC32" s="33"/>
      <c r="WSD32" s="33"/>
      <c r="WSE32" s="33"/>
      <c r="WSF32" s="33"/>
      <c r="WSG32" s="33"/>
      <c r="WSH32" s="33"/>
      <c r="WSI32" s="33"/>
      <c r="WSJ32" s="33"/>
      <c r="WSK32" s="33"/>
      <c r="WSL32" s="33"/>
      <c r="WSM32" s="33"/>
      <c r="WSN32" s="33"/>
      <c r="WSO32" s="33"/>
      <c r="WSP32" s="33"/>
      <c r="WSQ32" s="33"/>
      <c r="WSR32" s="33"/>
      <c r="WSS32" s="33"/>
      <c r="WST32" s="33"/>
      <c r="WSU32" s="33"/>
      <c r="WSV32" s="33"/>
      <c r="WSW32" s="33"/>
      <c r="WSX32" s="33"/>
      <c r="WSY32" s="33"/>
      <c r="WSZ32" s="33"/>
      <c r="WTA32" s="33"/>
      <c r="WTB32" s="33"/>
      <c r="WTC32" s="33"/>
      <c r="WTD32" s="33"/>
      <c r="WTE32" s="33"/>
      <c r="WTF32" s="33"/>
      <c r="WTG32" s="33"/>
      <c r="WTH32" s="33"/>
      <c r="WTI32" s="33"/>
      <c r="WTJ32" s="33"/>
      <c r="WTK32" s="33"/>
      <c r="WTL32" s="33"/>
      <c r="WTM32" s="33"/>
      <c r="WTN32" s="33"/>
      <c r="WTO32" s="33"/>
      <c r="WTP32" s="33"/>
      <c r="WTQ32" s="33"/>
      <c r="WTR32" s="33"/>
      <c r="WTS32" s="33"/>
      <c r="WTT32" s="33"/>
      <c r="WTU32" s="33"/>
      <c r="WTV32" s="33"/>
      <c r="WTW32" s="33"/>
      <c r="WTX32" s="33"/>
      <c r="WTY32" s="33"/>
      <c r="WTZ32" s="33"/>
      <c r="WUA32" s="33"/>
      <c r="WUB32" s="33"/>
      <c r="WUC32" s="33"/>
      <c r="WUD32" s="33"/>
      <c r="WUE32" s="33"/>
      <c r="WUF32" s="33"/>
      <c r="WUG32" s="33"/>
      <c r="WUH32" s="33"/>
      <c r="WUI32" s="33"/>
      <c r="WUJ32" s="33"/>
      <c r="WUK32" s="33"/>
      <c r="WUL32" s="33"/>
      <c r="WUM32" s="33"/>
      <c r="WUN32" s="33"/>
      <c r="WUO32" s="33"/>
      <c r="WUP32" s="33"/>
      <c r="WUQ32" s="33"/>
      <c r="WUR32" s="33"/>
      <c r="WUS32" s="33"/>
      <c r="WUT32" s="33"/>
      <c r="WUU32" s="33"/>
      <c r="WUV32" s="33"/>
      <c r="WUW32" s="33"/>
      <c r="WUX32" s="33"/>
      <c r="WUY32" s="33"/>
      <c r="WUZ32" s="33"/>
      <c r="WVA32" s="33"/>
      <c r="WVB32" s="33"/>
      <c r="WVC32" s="33"/>
      <c r="WVD32" s="33"/>
      <c r="WVE32" s="33"/>
      <c r="WVF32" s="33"/>
      <c r="WVG32" s="33"/>
      <c r="WVH32" s="33"/>
      <c r="WVI32" s="33"/>
      <c r="WVJ32" s="33"/>
      <c r="WVK32" s="33"/>
      <c r="WVL32" s="33"/>
      <c r="WVM32" s="33"/>
      <c r="WVN32" s="33"/>
      <c r="WVO32" s="33"/>
      <c r="WVP32" s="33"/>
      <c r="WVQ32" s="33"/>
      <c r="WVR32" s="33"/>
      <c r="WVS32" s="33"/>
      <c r="WVT32" s="33"/>
      <c r="WVU32" s="33"/>
      <c r="WVV32" s="33"/>
      <c r="WVW32" s="33"/>
      <c r="WVX32" s="33"/>
      <c r="WVY32" s="33"/>
      <c r="WVZ32" s="33"/>
      <c r="WWA32" s="33"/>
      <c r="WWB32" s="33"/>
      <c r="WWC32" s="33"/>
      <c r="WWD32" s="33"/>
      <c r="WWE32" s="33"/>
      <c r="WWF32" s="33"/>
      <c r="WWG32" s="33"/>
      <c r="WWH32" s="33"/>
      <c r="WWI32" s="33"/>
      <c r="WWJ32" s="33"/>
      <c r="WWK32" s="33"/>
      <c r="WWL32" s="33"/>
      <c r="WWM32" s="33"/>
      <c r="WWN32" s="33"/>
      <c r="WWO32" s="33"/>
      <c r="WWP32" s="33"/>
      <c r="WWQ32" s="33"/>
      <c r="WWR32" s="33"/>
      <c r="WWS32" s="33"/>
      <c r="WWT32" s="33"/>
      <c r="WWU32" s="33"/>
      <c r="WWV32" s="33"/>
      <c r="WWW32" s="33"/>
      <c r="WWX32" s="33"/>
      <c r="WWY32" s="33"/>
      <c r="WWZ32" s="33"/>
      <c r="WXA32" s="33"/>
      <c r="WXB32" s="33"/>
      <c r="WXC32" s="33"/>
      <c r="WXD32" s="33"/>
      <c r="WXE32" s="33"/>
      <c r="WXF32" s="33"/>
      <c r="WXG32" s="33"/>
      <c r="WXH32" s="33"/>
      <c r="WXI32" s="33"/>
      <c r="WXJ32" s="33"/>
      <c r="WXK32" s="33"/>
      <c r="WXL32" s="33"/>
      <c r="WXM32" s="33"/>
      <c r="WXN32" s="33"/>
      <c r="WXO32" s="33"/>
      <c r="WXP32" s="33"/>
      <c r="WXQ32" s="33"/>
      <c r="WXR32" s="33"/>
      <c r="WXS32" s="33"/>
      <c r="WXT32" s="33"/>
      <c r="WXU32" s="33"/>
      <c r="WXV32" s="33"/>
      <c r="WXW32" s="33"/>
      <c r="WXX32" s="33"/>
      <c r="WXY32" s="33"/>
      <c r="WXZ32" s="33"/>
      <c r="WYA32" s="33"/>
      <c r="WYB32" s="33"/>
      <c r="WYC32" s="33"/>
      <c r="WYD32" s="33"/>
      <c r="WYE32" s="33"/>
      <c r="WYF32" s="33"/>
      <c r="WYG32" s="33"/>
      <c r="WYH32" s="33"/>
      <c r="WYI32" s="33"/>
      <c r="WYJ32" s="33"/>
      <c r="WYK32" s="33"/>
      <c r="WYL32" s="33"/>
      <c r="WYM32" s="33"/>
      <c r="WYN32" s="33"/>
      <c r="WYO32" s="33"/>
      <c r="WYP32" s="33"/>
      <c r="WYQ32" s="33"/>
      <c r="WYR32" s="33"/>
      <c r="WYS32" s="33"/>
      <c r="WYT32" s="33"/>
      <c r="WYU32" s="33"/>
      <c r="WYV32" s="33"/>
      <c r="WYW32" s="33"/>
      <c r="WYX32" s="33"/>
      <c r="WYY32" s="33"/>
      <c r="WYZ32" s="33"/>
      <c r="WZA32" s="33"/>
      <c r="WZB32" s="33"/>
      <c r="WZC32" s="33"/>
      <c r="WZD32" s="33"/>
      <c r="WZE32" s="33"/>
      <c r="WZF32" s="33"/>
      <c r="WZG32" s="33"/>
      <c r="WZH32" s="33"/>
      <c r="WZI32" s="33"/>
      <c r="WZJ32" s="33"/>
      <c r="WZK32" s="33"/>
      <c r="WZL32" s="33"/>
      <c r="WZM32" s="33"/>
      <c r="WZN32" s="33"/>
      <c r="WZO32" s="33"/>
      <c r="WZP32" s="33"/>
      <c r="WZQ32" s="33"/>
      <c r="WZR32" s="33"/>
      <c r="WZS32" s="33"/>
      <c r="WZT32" s="33"/>
      <c r="WZU32" s="33"/>
      <c r="WZV32" s="33"/>
      <c r="WZW32" s="33"/>
      <c r="WZX32" s="33"/>
      <c r="WZY32" s="33"/>
      <c r="WZZ32" s="33"/>
      <c r="XAA32" s="33"/>
      <c r="XAB32" s="33"/>
      <c r="XAC32" s="33"/>
      <c r="XAD32" s="33"/>
      <c r="XAE32" s="33"/>
      <c r="XAF32" s="33"/>
      <c r="XAG32" s="33"/>
      <c r="XAH32" s="33"/>
      <c r="XAI32" s="33"/>
      <c r="XAJ32" s="33"/>
      <c r="XAK32" s="33"/>
      <c r="XAL32" s="33"/>
      <c r="XAM32" s="33"/>
      <c r="XAN32" s="33"/>
      <c r="XAO32" s="33"/>
      <c r="XAP32" s="33"/>
      <c r="XAQ32" s="33"/>
      <c r="XAR32" s="33"/>
      <c r="XAS32" s="33"/>
      <c r="XAT32" s="33"/>
      <c r="XAU32" s="33"/>
      <c r="XAV32" s="33"/>
      <c r="XAW32" s="33"/>
      <c r="XAX32" s="33"/>
      <c r="XAY32" s="33"/>
      <c r="XAZ32" s="33"/>
      <c r="XBA32" s="33"/>
      <c r="XBB32" s="33"/>
      <c r="XBC32" s="33"/>
      <c r="XBD32" s="33"/>
      <c r="XBE32" s="33"/>
      <c r="XBF32" s="33"/>
      <c r="XBG32" s="33"/>
      <c r="XBH32" s="33"/>
      <c r="XBI32" s="33"/>
      <c r="XBJ32" s="33"/>
      <c r="XBK32" s="33"/>
      <c r="XBL32" s="33"/>
      <c r="XBM32" s="33"/>
      <c r="XBN32" s="33"/>
      <c r="XBO32" s="33"/>
      <c r="XBP32" s="33"/>
      <c r="XBQ32" s="33"/>
      <c r="XBR32" s="33"/>
      <c r="XBS32" s="33"/>
      <c r="XBT32" s="33"/>
      <c r="XBU32" s="33"/>
      <c r="XBV32" s="33"/>
      <c r="XBW32" s="33"/>
      <c r="XBX32" s="33"/>
      <c r="XBY32" s="33"/>
      <c r="XBZ32" s="33"/>
      <c r="XCA32" s="33"/>
      <c r="XCB32" s="33"/>
      <c r="XCC32" s="33"/>
      <c r="XCD32" s="33"/>
      <c r="XCE32" s="33"/>
      <c r="XCF32" s="33"/>
      <c r="XCG32" s="33"/>
      <c r="XCH32" s="33"/>
      <c r="XCI32" s="33"/>
      <c r="XCJ32" s="33"/>
      <c r="XCK32" s="33"/>
      <c r="XCL32" s="33"/>
      <c r="XCM32" s="33"/>
      <c r="XCN32" s="33"/>
      <c r="XCO32" s="33"/>
      <c r="XCP32" s="33"/>
      <c r="XCQ32" s="33"/>
      <c r="XCR32" s="33"/>
      <c r="XCS32" s="33"/>
      <c r="XCT32" s="33"/>
      <c r="XCU32" s="33"/>
      <c r="XCV32" s="33"/>
      <c r="XCW32" s="33"/>
      <c r="XCX32" s="33"/>
      <c r="XCY32" s="33"/>
      <c r="XCZ32" s="33"/>
      <c r="XDA32" s="33"/>
      <c r="XDB32" s="33"/>
      <c r="XDC32" s="33"/>
      <c r="XDD32" s="33"/>
      <c r="XDE32" s="33"/>
      <c r="XDF32" s="33"/>
      <c r="XDG32" s="33"/>
      <c r="XDH32" s="33"/>
      <c r="XDI32" s="33"/>
      <c r="XDJ32" s="33"/>
      <c r="XDK32" s="33"/>
      <c r="XDL32" s="33"/>
      <c r="XDM32" s="33"/>
      <c r="XDN32" s="33"/>
      <c r="XDO32" s="33"/>
      <c r="XDP32" s="33"/>
      <c r="XDQ32" s="33"/>
      <c r="XDR32" s="33"/>
      <c r="XDS32" s="33"/>
      <c r="XDT32" s="33"/>
      <c r="XDU32" s="33"/>
      <c r="XDV32" s="33"/>
      <c r="XDW32" s="33"/>
      <c r="XDX32" s="33"/>
      <c r="XDY32" s="33"/>
      <c r="XDZ32" s="33"/>
      <c r="XEA32" s="33"/>
      <c r="XEB32" s="33"/>
      <c r="XEC32" s="33"/>
      <c r="XED32" s="33"/>
      <c r="XEE32" s="33"/>
      <c r="XEF32" s="33"/>
      <c r="XEG32" s="33"/>
      <c r="XEH32" s="33"/>
      <c r="XEI32" s="33"/>
      <c r="XEJ32" s="33"/>
      <c r="XEK32" s="33"/>
      <c r="XEL32" s="33"/>
      <c r="XEM32" s="33"/>
      <c r="XEN32" s="33"/>
      <c r="XEO32" s="33"/>
      <c r="XEP32" s="33"/>
      <c r="XEQ32" s="33"/>
      <c r="XER32" s="33"/>
      <c r="XES32" s="33"/>
      <c r="XET32" s="33"/>
      <c r="XEU32" s="33"/>
      <c r="XEV32" s="33"/>
      <c r="XEW32" s="33"/>
      <c r="XEX32" s="33"/>
      <c r="XEY32" s="33"/>
      <c r="XEZ32" s="33"/>
      <c r="XFA32" s="33"/>
      <c r="XFB32" s="33"/>
      <c r="XFC32" s="33"/>
      <c r="XFD32" s="33"/>
    </row>
    <row r="33" s="35" customFormat="1" ht="14.25" spans="1:16384">
      <c r="A33" s="33"/>
      <c r="B33" s="33"/>
      <c r="C33" s="33"/>
      <c r="D33" s="33"/>
      <c r="E33" s="33"/>
      <c r="F33" s="33"/>
      <c r="G33" s="33"/>
      <c r="H33" s="33"/>
      <c r="I33" s="33"/>
      <c r="J33" s="33"/>
      <c r="K33" s="33"/>
      <c r="L33" s="33"/>
      <c r="M33" s="33"/>
      <c r="N33" s="33"/>
      <c r="O33" s="33"/>
      <c r="P33" s="33"/>
      <c r="Q33" s="33"/>
      <c r="R33" s="33"/>
      <c r="S33" s="33"/>
      <c r="T33" s="33"/>
      <c r="U33" s="33"/>
      <c r="V33" s="33"/>
      <c r="W33" s="33"/>
      <c r="X33" s="33"/>
      <c r="Y33" s="33"/>
      <c r="Z33" s="33"/>
      <c r="AA33" s="33"/>
      <c r="AB33" s="33"/>
      <c r="AC33" s="33"/>
      <c r="AD33" s="33"/>
      <c r="AE33" s="33"/>
      <c r="AF33" s="33"/>
      <c r="AG33" s="33"/>
      <c r="AH33" s="33"/>
      <c r="AI33" s="33"/>
      <c r="AJ33" s="33"/>
      <c r="AK33" s="33"/>
      <c r="AL33" s="33"/>
      <c r="AM33" s="33"/>
      <c r="AN33" s="33"/>
      <c r="AO33" s="33"/>
      <c r="AP33" s="33"/>
      <c r="AQ33" s="33"/>
      <c r="AR33" s="33"/>
      <c r="AS33" s="33"/>
      <c r="AT33" s="33"/>
      <c r="AU33" s="33"/>
      <c r="AV33" s="33"/>
      <c r="AW33" s="33"/>
      <c r="AX33" s="33"/>
      <c r="AY33" s="33"/>
      <c r="AZ33" s="33"/>
      <c r="BA33" s="33"/>
      <c r="BB33" s="33"/>
      <c r="BC33" s="33"/>
      <c r="BD33" s="33"/>
      <c r="BE33" s="33"/>
      <c r="BF33" s="33"/>
      <c r="BG33" s="33"/>
      <c r="BH33" s="33"/>
      <c r="BI33" s="33"/>
      <c r="BJ33" s="33"/>
      <c r="BK33" s="33"/>
      <c r="BL33" s="33"/>
      <c r="BM33" s="33"/>
      <c r="BN33" s="33"/>
      <c r="BO33" s="33"/>
      <c r="BP33" s="33"/>
      <c r="BQ33" s="33"/>
      <c r="BR33" s="33"/>
      <c r="BS33" s="33"/>
      <c r="BT33" s="33"/>
      <c r="BU33" s="33"/>
      <c r="BV33" s="33"/>
      <c r="BW33" s="33"/>
      <c r="BX33" s="33"/>
      <c r="BY33" s="33"/>
      <c r="BZ33" s="33"/>
      <c r="CA33" s="33"/>
      <c r="CB33" s="33"/>
      <c r="CC33" s="33"/>
      <c r="CD33" s="33"/>
      <c r="CE33" s="33"/>
      <c r="CF33" s="33"/>
      <c r="CG33" s="33"/>
      <c r="CH33" s="33"/>
      <c r="CI33" s="33"/>
      <c r="CJ33" s="33"/>
      <c r="CK33" s="33"/>
      <c r="CL33" s="33"/>
      <c r="CM33" s="33"/>
      <c r="CN33" s="33"/>
      <c r="CO33" s="33"/>
      <c r="CP33" s="33"/>
      <c r="CQ33" s="33"/>
      <c r="CR33" s="33"/>
      <c r="CS33" s="33"/>
      <c r="CT33" s="33"/>
      <c r="CU33" s="33"/>
      <c r="CV33" s="33"/>
      <c r="CW33" s="33"/>
      <c r="CX33" s="33"/>
      <c r="CY33" s="33"/>
      <c r="CZ33" s="33"/>
      <c r="DA33" s="33"/>
      <c r="DB33" s="33"/>
      <c r="DC33" s="33"/>
      <c r="DD33" s="33"/>
      <c r="DE33" s="33"/>
      <c r="DF33" s="33"/>
      <c r="DG33" s="33"/>
      <c r="DH33" s="33"/>
      <c r="DI33" s="33"/>
      <c r="DJ33" s="33"/>
      <c r="DK33" s="33"/>
      <c r="DL33" s="33"/>
      <c r="DM33" s="33"/>
      <c r="DN33" s="33"/>
      <c r="DO33" s="33"/>
      <c r="DP33" s="33"/>
      <c r="DQ33" s="33"/>
      <c r="DR33" s="33"/>
      <c r="DS33" s="33"/>
      <c r="DT33" s="33"/>
      <c r="DU33" s="33"/>
      <c r="DV33" s="33"/>
      <c r="DW33" s="33"/>
      <c r="DX33" s="33"/>
      <c r="DY33" s="33"/>
      <c r="DZ33" s="33"/>
      <c r="EA33" s="33"/>
      <c r="EB33" s="33"/>
      <c r="EC33" s="33"/>
      <c r="ED33" s="33"/>
      <c r="EE33" s="33"/>
      <c r="EF33" s="33"/>
      <c r="EG33" s="33"/>
      <c r="EH33" s="33"/>
      <c r="EI33" s="33"/>
      <c r="EJ33" s="33"/>
      <c r="EK33" s="33"/>
      <c r="EL33" s="33"/>
      <c r="EM33" s="33"/>
      <c r="EN33" s="33"/>
      <c r="EO33" s="33"/>
      <c r="EP33" s="33"/>
      <c r="EQ33" s="33"/>
      <c r="ER33" s="33"/>
      <c r="ES33" s="33"/>
      <c r="ET33" s="33"/>
      <c r="EU33" s="33"/>
      <c r="EV33" s="33"/>
      <c r="EW33" s="33"/>
      <c r="EX33" s="33"/>
      <c r="EY33" s="33"/>
      <c r="EZ33" s="33"/>
      <c r="FA33" s="33"/>
      <c r="FB33" s="33"/>
      <c r="FC33" s="33"/>
      <c r="FD33" s="33"/>
      <c r="FE33" s="33"/>
      <c r="FF33" s="33"/>
      <c r="FG33" s="33"/>
      <c r="FH33" s="33"/>
      <c r="FI33" s="33"/>
      <c r="FJ33" s="33"/>
      <c r="FK33" s="33"/>
      <c r="FL33" s="33"/>
      <c r="FM33" s="33"/>
      <c r="FN33" s="33"/>
      <c r="FO33" s="33"/>
      <c r="FP33" s="33"/>
      <c r="FQ33" s="33"/>
      <c r="FR33" s="33"/>
      <c r="FS33" s="33"/>
      <c r="FT33" s="33"/>
      <c r="FU33" s="33"/>
      <c r="FV33" s="33"/>
      <c r="FW33" s="33"/>
      <c r="FX33" s="33"/>
      <c r="FY33" s="33"/>
      <c r="FZ33" s="33"/>
      <c r="GA33" s="33"/>
      <c r="GB33" s="33"/>
      <c r="GC33" s="33"/>
      <c r="GD33" s="33"/>
      <c r="GE33" s="33"/>
      <c r="GF33" s="33"/>
      <c r="GG33" s="33"/>
      <c r="GH33" s="33"/>
      <c r="GI33" s="33"/>
      <c r="GJ33" s="33"/>
      <c r="GK33" s="33"/>
      <c r="GL33" s="33"/>
      <c r="GM33" s="33"/>
      <c r="GN33" s="33"/>
      <c r="GO33" s="33"/>
      <c r="GP33" s="33"/>
      <c r="GQ33" s="33"/>
      <c r="GR33" s="33"/>
      <c r="GS33" s="33"/>
      <c r="GT33" s="33"/>
      <c r="GU33" s="33"/>
      <c r="GV33" s="33"/>
      <c r="GW33" s="33"/>
      <c r="GX33" s="33"/>
      <c r="GY33" s="33"/>
      <c r="GZ33" s="33"/>
      <c r="HA33" s="33"/>
      <c r="HB33" s="33"/>
      <c r="HC33" s="33"/>
      <c r="HD33" s="33"/>
      <c r="HE33" s="33"/>
      <c r="HF33" s="33"/>
      <c r="HG33" s="33"/>
      <c r="HH33" s="33"/>
      <c r="HI33" s="33"/>
      <c r="HJ33" s="33"/>
      <c r="HK33" s="33"/>
      <c r="HL33" s="33"/>
      <c r="HM33" s="33"/>
      <c r="HN33" s="33"/>
      <c r="HO33" s="33"/>
      <c r="HP33" s="33"/>
      <c r="HQ33" s="33"/>
      <c r="HR33" s="33"/>
      <c r="HS33" s="33"/>
      <c r="HT33" s="33"/>
      <c r="HU33" s="33"/>
      <c r="HV33" s="33"/>
      <c r="HW33" s="33"/>
      <c r="HX33" s="33"/>
      <c r="HY33" s="33"/>
      <c r="HZ33" s="33"/>
      <c r="IA33" s="33"/>
      <c r="IB33" s="33"/>
      <c r="IC33" s="33"/>
      <c r="ID33" s="33"/>
      <c r="IE33" s="33"/>
      <c r="IF33" s="33"/>
      <c r="IG33" s="33"/>
      <c r="IH33" s="33"/>
      <c r="II33" s="33"/>
      <c r="IJ33" s="33"/>
      <c r="IK33" s="33"/>
      <c r="IL33" s="33"/>
      <c r="IM33" s="33"/>
      <c r="IN33" s="33"/>
      <c r="IO33" s="33"/>
      <c r="IP33" s="33"/>
      <c r="IQ33" s="33"/>
      <c r="IR33" s="33"/>
      <c r="IS33" s="33"/>
      <c r="IT33" s="33"/>
      <c r="IU33" s="33"/>
      <c r="IV33" s="33"/>
      <c r="IW33" s="33"/>
      <c r="IX33" s="33"/>
      <c r="IY33" s="33"/>
      <c r="IZ33" s="33"/>
      <c r="JA33" s="33"/>
      <c r="JB33" s="33"/>
      <c r="JC33" s="33"/>
      <c r="JD33" s="33"/>
      <c r="JE33" s="33"/>
      <c r="JF33" s="33"/>
      <c r="JG33" s="33"/>
      <c r="JH33" s="33"/>
      <c r="JI33" s="33"/>
      <c r="JJ33" s="33"/>
      <c r="JK33" s="33"/>
      <c r="JL33" s="33"/>
      <c r="JM33" s="33"/>
      <c r="JN33" s="33"/>
      <c r="JO33" s="33"/>
      <c r="JP33" s="33"/>
      <c r="JQ33" s="33"/>
      <c r="JR33" s="33"/>
      <c r="JS33" s="33"/>
      <c r="JT33" s="33"/>
      <c r="JU33" s="33"/>
      <c r="JV33" s="33"/>
      <c r="JW33" s="33"/>
      <c r="JX33" s="33"/>
      <c r="JY33" s="33"/>
      <c r="JZ33" s="33"/>
      <c r="KA33" s="33"/>
      <c r="KB33" s="33"/>
      <c r="KC33" s="33"/>
      <c r="KD33" s="33"/>
      <c r="KE33" s="33"/>
      <c r="KF33" s="33"/>
      <c r="KG33" s="33"/>
      <c r="KH33" s="33"/>
      <c r="KI33" s="33"/>
      <c r="KJ33" s="33"/>
      <c r="KK33" s="33"/>
      <c r="KL33" s="33"/>
      <c r="KM33" s="33"/>
      <c r="KN33" s="33"/>
      <c r="KO33" s="33"/>
      <c r="KP33" s="33"/>
      <c r="KQ33" s="33"/>
      <c r="KR33" s="33"/>
      <c r="KS33" s="33"/>
      <c r="KT33" s="33"/>
      <c r="KU33" s="33"/>
      <c r="KV33" s="33"/>
      <c r="KW33" s="33"/>
      <c r="KX33" s="33"/>
      <c r="KY33" s="33"/>
      <c r="KZ33" s="33"/>
      <c r="LA33" s="33"/>
      <c r="LB33" s="33"/>
      <c r="LC33" s="33"/>
      <c r="LD33" s="33"/>
      <c r="LE33" s="33"/>
      <c r="LF33" s="33"/>
      <c r="LG33" s="33"/>
      <c r="LH33" s="33"/>
      <c r="LI33" s="33"/>
      <c r="LJ33" s="33"/>
      <c r="LK33" s="33"/>
      <c r="LL33" s="33"/>
      <c r="LM33" s="33"/>
      <c r="LN33" s="33"/>
      <c r="LO33" s="33"/>
      <c r="LP33" s="33"/>
      <c r="LQ33" s="33"/>
      <c r="LR33" s="33"/>
      <c r="LS33" s="33"/>
      <c r="LT33" s="33"/>
      <c r="LU33" s="33"/>
      <c r="LV33" s="33"/>
      <c r="LW33" s="33"/>
      <c r="LX33" s="33"/>
      <c r="LY33" s="33"/>
      <c r="LZ33" s="33"/>
      <c r="MA33" s="33"/>
      <c r="MB33" s="33"/>
      <c r="MC33" s="33"/>
      <c r="MD33" s="33"/>
      <c r="ME33" s="33"/>
      <c r="MF33" s="33"/>
      <c r="MG33" s="33"/>
      <c r="MH33" s="33"/>
      <c r="MI33" s="33"/>
      <c r="MJ33" s="33"/>
      <c r="MK33" s="33"/>
      <c r="ML33" s="33"/>
      <c r="MM33" s="33"/>
      <c r="MN33" s="33"/>
      <c r="MO33" s="33"/>
      <c r="MP33" s="33"/>
      <c r="MQ33" s="33"/>
      <c r="MR33" s="33"/>
      <c r="MS33" s="33"/>
      <c r="MT33" s="33"/>
      <c r="MU33" s="33"/>
      <c r="MV33" s="33"/>
      <c r="MW33" s="33"/>
      <c r="MX33" s="33"/>
      <c r="MY33" s="33"/>
      <c r="MZ33" s="33"/>
      <c r="NA33" s="33"/>
      <c r="NB33" s="33"/>
      <c r="NC33" s="33"/>
      <c r="ND33" s="33"/>
      <c r="NE33" s="33"/>
      <c r="NF33" s="33"/>
      <c r="NG33" s="33"/>
      <c r="NH33" s="33"/>
      <c r="NI33" s="33"/>
      <c r="NJ33" s="33"/>
      <c r="NK33" s="33"/>
      <c r="NL33" s="33"/>
      <c r="NM33" s="33"/>
      <c r="NN33" s="33"/>
      <c r="NO33" s="33"/>
      <c r="NP33" s="33"/>
      <c r="NQ33" s="33"/>
      <c r="NR33" s="33"/>
      <c r="NS33" s="33"/>
      <c r="NT33" s="33"/>
      <c r="NU33" s="33"/>
      <c r="NV33" s="33"/>
      <c r="NW33" s="33"/>
      <c r="NX33" s="33"/>
      <c r="NY33" s="33"/>
      <c r="NZ33" s="33"/>
      <c r="OA33" s="33"/>
      <c r="OB33" s="33"/>
      <c r="OC33" s="33"/>
      <c r="OD33" s="33"/>
      <c r="OE33" s="33"/>
      <c r="OF33" s="33"/>
      <c r="OG33" s="33"/>
      <c r="OH33" s="33"/>
      <c r="OI33" s="33"/>
      <c r="OJ33" s="33"/>
      <c r="OK33" s="33"/>
      <c r="OL33" s="33"/>
      <c r="OM33" s="33"/>
      <c r="ON33" s="33"/>
      <c r="OO33" s="33"/>
      <c r="OP33" s="33"/>
      <c r="OQ33" s="33"/>
      <c r="OR33" s="33"/>
      <c r="OS33" s="33"/>
      <c r="OT33" s="33"/>
      <c r="OU33" s="33"/>
      <c r="OV33" s="33"/>
      <c r="OW33" s="33"/>
      <c r="OX33" s="33"/>
      <c r="OY33" s="33"/>
      <c r="OZ33" s="33"/>
      <c r="PA33" s="33"/>
      <c r="PB33" s="33"/>
      <c r="PC33" s="33"/>
      <c r="PD33" s="33"/>
      <c r="PE33" s="33"/>
      <c r="PF33" s="33"/>
      <c r="PG33" s="33"/>
      <c r="PH33" s="33"/>
      <c r="PI33" s="33"/>
      <c r="PJ33" s="33"/>
      <c r="PK33" s="33"/>
      <c r="PL33" s="33"/>
      <c r="PM33" s="33"/>
      <c r="PN33" s="33"/>
      <c r="PO33" s="33"/>
      <c r="PP33" s="33"/>
      <c r="PQ33" s="33"/>
      <c r="PR33" s="33"/>
      <c r="PS33" s="33"/>
      <c r="PT33" s="33"/>
      <c r="PU33" s="33"/>
      <c r="PV33" s="33"/>
      <c r="PW33" s="33"/>
      <c r="PX33" s="33"/>
      <c r="PY33" s="33"/>
      <c r="PZ33" s="33"/>
      <c r="QA33" s="33"/>
      <c r="QB33" s="33"/>
      <c r="QC33" s="33"/>
      <c r="QD33" s="33"/>
      <c r="QE33" s="33"/>
      <c r="QF33" s="33"/>
      <c r="QG33" s="33"/>
      <c r="QH33" s="33"/>
      <c r="QI33" s="33"/>
      <c r="QJ33" s="33"/>
      <c r="QK33" s="33"/>
      <c r="QL33" s="33"/>
      <c r="QM33" s="33"/>
      <c r="QN33" s="33"/>
      <c r="QO33" s="33"/>
      <c r="QP33" s="33"/>
      <c r="QQ33" s="33"/>
      <c r="QR33" s="33"/>
      <c r="QS33" s="33"/>
      <c r="QT33" s="33"/>
      <c r="QU33" s="33"/>
      <c r="QV33" s="33"/>
      <c r="QW33" s="33"/>
      <c r="QX33" s="33"/>
      <c r="QY33" s="33"/>
      <c r="QZ33" s="33"/>
      <c r="RA33" s="33"/>
      <c r="RB33" s="33"/>
      <c r="RC33" s="33"/>
      <c r="RD33" s="33"/>
      <c r="RE33" s="33"/>
      <c r="RF33" s="33"/>
      <c r="RG33" s="33"/>
      <c r="RH33" s="33"/>
      <c r="RI33" s="33"/>
      <c r="RJ33" s="33"/>
      <c r="RK33" s="33"/>
      <c r="RL33" s="33"/>
      <c r="RM33" s="33"/>
      <c r="RN33" s="33"/>
      <c r="RO33" s="33"/>
      <c r="RP33" s="33"/>
      <c r="RQ33" s="33"/>
      <c r="RR33" s="33"/>
      <c r="RS33" s="33"/>
      <c r="RT33" s="33"/>
      <c r="RU33" s="33"/>
      <c r="RV33" s="33"/>
      <c r="RW33" s="33"/>
      <c r="RX33" s="33"/>
      <c r="RY33" s="33"/>
      <c r="RZ33" s="33"/>
      <c r="SA33" s="33"/>
      <c r="SB33" s="33"/>
      <c r="SC33" s="33"/>
      <c r="SD33" s="33"/>
      <c r="SE33" s="33"/>
      <c r="SF33" s="33"/>
      <c r="SG33" s="33"/>
      <c r="SH33" s="33"/>
      <c r="SI33" s="33"/>
      <c r="SJ33" s="33"/>
      <c r="SK33" s="33"/>
      <c r="SL33" s="33"/>
      <c r="SM33" s="33"/>
      <c r="SN33" s="33"/>
      <c r="SO33" s="33"/>
      <c r="SP33" s="33"/>
      <c r="SQ33" s="33"/>
      <c r="SR33" s="33"/>
      <c r="SS33" s="33"/>
      <c r="ST33" s="33"/>
      <c r="SU33" s="33"/>
      <c r="SV33" s="33"/>
      <c r="SW33" s="33"/>
      <c r="SX33" s="33"/>
      <c r="SY33" s="33"/>
      <c r="SZ33" s="33"/>
      <c r="TA33" s="33"/>
      <c r="TB33" s="33"/>
      <c r="TC33" s="33"/>
      <c r="TD33" s="33"/>
      <c r="TE33" s="33"/>
      <c r="TF33" s="33"/>
      <c r="TG33" s="33"/>
      <c r="TH33" s="33"/>
      <c r="TI33" s="33"/>
      <c r="TJ33" s="33"/>
      <c r="TK33" s="33"/>
      <c r="TL33" s="33"/>
      <c r="TM33" s="33"/>
      <c r="TN33" s="33"/>
      <c r="TO33" s="33"/>
      <c r="TP33" s="33"/>
      <c r="TQ33" s="33"/>
      <c r="TR33" s="33"/>
      <c r="TS33" s="33"/>
      <c r="TT33" s="33"/>
      <c r="TU33" s="33"/>
      <c r="TV33" s="33"/>
      <c r="TW33" s="33"/>
      <c r="TX33" s="33"/>
      <c r="TY33" s="33"/>
      <c r="TZ33" s="33"/>
      <c r="UA33" s="33"/>
      <c r="UB33" s="33"/>
      <c r="UC33" s="33"/>
      <c r="UD33" s="33"/>
      <c r="UE33" s="33"/>
      <c r="UF33" s="33"/>
      <c r="UG33" s="33"/>
      <c r="UH33" s="33"/>
      <c r="UI33" s="33"/>
      <c r="UJ33" s="33"/>
      <c r="UK33" s="33"/>
      <c r="UL33" s="33"/>
      <c r="UM33" s="33"/>
      <c r="UN33" s="33"/>
      <c r="UO33" s="33"/>
      <c r="UP33" s="33"/>
      <c r="UQ33" s="33"/>
      <c r="UR33" s="33"/>
      <c r="US33" s="33"/>
      <c r="UT33" s="33"/>
      <c r="UU33" s="33"/>
      <c r="UV33" s="33"/>
      <c r="UW33" s="33"/>
      <c r="UX33" s="33"/>
      <c r="UY33" s="33"/>
      <c r="UZ33" s="33"/>
      <c r="VA33" s="33"/>
      <c r="VB33" s="33"/>
      <c r="VC33" s="33"/>
      <c r="VD33" s="33"/>
      <c r="VE33" s="33"/>
      <c r="VF33" s="33"/>
      <c r="VG33" s="33"/>
      <c r="VH33" s="33"/>
      <c r="VI33" s="33"/>
      <c r="VJ33" s="33"/>
      <c r="VK33" s="33"/>
      <c r="VL33" s="33"/>
      <c r="VM33" s="33"/>
      <c r="VN33" s="33"/>
      <c r="VO33" s="33"/>
      <c r="VP33" s="33"/>
      <c r="VQ33" s="33"/>
      <c r="VR33" s="33"/>
      <c r="VS33" s="33"/>
      <c r="VT33" s="33"/>
      <c r="VU33" s="33"/>
      <c r="VV33" s="33"/>
      <c r="VW33" s="33"/>
      <c r="VX33" s="33"/>
      <c r="VY33" s="33"/>
      <c r="VZ33" s="33"/>
      <c r="WA33" s="33"/>
      <c r="WB33" s="33"/>
      <c r="WC33" s="33"/>
      <c r="WD33" s="33"/>
      <c r="WE33" s="33"/>
      <c r="WF33" s="33"/>
      <c r="WG33" s="33"/>
      <c r="WH33" s="33"/>
      <c r="WI33" s="33"/>
      <c r="WJ33" s="33"/>
      <c r="WK33" s="33"/>
      <c r="WL33" s="33"/>
      <c r="WM33" s="33"/>
      <c r="WN33" s="33"/>
      <c r="WO33" s="33"/>
      <c r="WP33" s="33"/>
      <c r="WQ33" s="33"/>
      <c r="WR33" s="33"/>
      <c r="WS33" s="33"/>
      <c r="WT33" s="33"/>
      <c r="WU33" s="33"/>
      <c r="WV33" s="33"/>
      <c r="WW33" s="33"/>
      <c r="WX33" s="33"/>
      <c r="WY33" s="33"/>
      <c r="WZ33" s="33"/>
      <c r="XA33" s="33"/>
      <c r="XB33" s="33"/>
      <c r="XC33" s="33"/>
      <c r="XD33" s="33"/>
      <c r="XE33" s="33"/>
      <c r="XF33" s="33"/>
      <c r="XG33" s="33"/>
      <c r="XH33" s="33"/>
      <c r="XI33" s="33"/>
      <c r="XJ33" s="33"/>
      <c r="XK33" s="33"/>
      <c r="XL33" s="33"/>
      <c r="XM33" s="33"/>
      <c r="XN33" s="33"/>
      <c r="XO33" s="33"/>
      <c r="XP33" s="33"/>
      <c r="XQ33" s="33"/>
      <c r="XR33" s="33"/>
      <c r="XS33" s="33"/>
      <c r="XT33" s="33"/>
      <c r="XU33" s="33"/>
      <c r="XV33" s="33"/>
      <c r="XW33" s="33"/>
      <c r="XX33" s="33"/>
      <c r="XY33" s="33"/>
      <c r="XZ33" s="33"/>
      <c r="YA33" s="33"/>
      <c r="YB33" s="33"/>
      <c r="YC33" s="33"/>
      <c r="YD33" s="33"/>
      <c r="YE33" s="33"/>
      <c r="YF33" s="33"/>
      <c r="YG33" s="33"/>
      <c r="YH33" s="33"/>
      <c r="YI33" s="33"/>
      <c r="YJ33" s="33"/>
      <c r="YK33" s="33"/>
      <c r="YL33" s="33"/>
      <c r="YM33" s="33"/>
      <c r="YN33" s="33"/>
      <c r="YO33" s="33"/>
      <c r="YP33" s="33"/>
      <c r="YQ33" s="33"/>
      <c r="YR33" s="33"/>
      <c r="YS33" s="33"/>
      <c r="YT33" s="33"/>
      <c r="YU33" s="33"/>
      <c r="YV33" s="33"/>
      <c r="YW33" s="33"/>
      <c r="YX33" s="33"/>
      <c r="YY33" s="33"/>
      <c r="YZ33" s="33"/>
      <c r="ZA33" s="33"/>
      <c r="ZB33" s="33"/>
      <c r="ZC33" s="33"/>
      <c r="ZD33" s="33"/>
      <c r="ZE33" s="33"/>
      <c r="ZF33" s="33"/>
      <c r="ZG33" s="33"/>
      <c r="ZH33" s="33"/>
      <c r="ZI33" s="33"/>
      <c r="ZJ33" s="33"/>
      <c r="ZK33" s="33"/>
      <c r="ZL33" s="33"/>
      <c r="ZM33" s="33"/>
      <c r="ZN33" s="33"/>
      <c r="ZO33" s="33"/>
      <c r="ZP33" s="33"/>
      <c r="ZQ33" s="33"/>
      <c r="ZR33" s="33"/>
      <c r="ZS33" s="33"/>
      <c r="ZT33" s="33"/>
      <c r="ZU33" s="33"/>
      <c r="ZV33" s="33"/>
      <c r="ZW33" s="33"/>
      <c r="ZX33" s="33"/>
      <c r="ZY33" s="33"/>
      <c r="ZZ33" s="33"/>
      <c r="AAA33" s="33"/>
      <c r="AAB33" s="33"/>
      <c r="AAC33" s="33"/>
      <c r="AAD33" s="33"/>
      <c r="AAE33" s="33"/>
      <c r="AAF33" s="33"/>
      <c r="AAG33" s="33"/>
      <c r="AAH33" s="33"/>
      <c r="AAI33" s="33"/>
      <c r="AAJ33" s="33"/>
      <c r="AAK33" s="33"/>
      <c r="AAL33" s="33"/>
      <c r="AAM33" s="33"/>
      <c r="AAN33" s="33"/>
      <c r="AAO33" s="33"/>
      <c r="AAP33" s="33"/>
      <c r="AAQ33" s="33"/>
      <c r="AAR33" s="33"/>
      <c r="AAS33" s="33"/>
      <c r="AAT33" s="33"/>
      <c r="AAU33" s="33"/>
      <c r="AAV33" s="33"/>
      <c r="AAW33" s="33"/>
      <c r="AAX33" s="33"/>
      <c r="AAY33" s="33"/>
      <c r="AAZ33" s="33"/>
      <c r="ABA33" s="33"/>
      <c r="ABB33" s="33"/>
      <c r="ABC33" s="33"/>
      <c r="ABD33" s="33"/>
      <c r="ABE33" s="33"/>
      <c r="ABF33" s="33"/>
      <c r="ABG33" s="33"/>
      <c r="ABH33" s="33"/>
      <c r="ABI33" s="33"/>
      <c r="ABJ33" s="33"/>
      <c r="ABK33" s="33"/>
      <c r="ABL33" s="33"/>
      <c r="ABM33" s="33"/>
      <c r="ABN33" s="33"/>
      <c r="ABO33" s="33"/>
      <c r="ABP33" s="33"/>
      <c r="ABQ33" s="33"/>
      <c r="ABR33" s="33"/>
      <c r="ABS33" s="33"/>
      <c r="ABT33" s="33"/>
      <c r="ABU33" s="33"/>
      <c r="ABV33" s="33"/>
      <c r="ABW33" s="33"/>
      <c r="ABX33" s="33"/>
      <c r="ABY33" s="33"/>
      <c r="ABZ33" s="33"/>
      <c r="ACA33" s="33"/>
      <c r="ACB33" s="33"/>
      <c r="ACC33" s="33"/>
      <c r="ACD33" s="33"/>
      <c r="ACE33" s="33"/>
      <c r="ACF33" s="33"/>
      <c r="ACG33" s="33"/>
      <c r="ACH33" s="33"/>
      <c r="ACI33" s="33"/>
      <c r="ACJ33" s="33"/>
      <c r="ACK33" s="33"/>
      <c r="ACL33" s="33"/>
      <c r="ACM33" s="33"/>
      <c r="ACN33" s="33"/>
      <c r="ACO33" s="33"/>
      <c r="ACP33" s="33"/>
      <c r="ACQ33" s="33"/>
      <c r="ACR33" s="33"/>
      <c r="ACS33" s="33"/>
      <c r="ACT33" s="33"/>
      <c r="ACU33" s="33"/>
      <c r="ACV33" s="33"/>
      <c r="ACW33" s="33"/>
      <c r="ACX33" s="33"/>
      <c r="ACY33" s="33"/>
      <c r="ACZ33" s="33"/>
      <c r="ADA33" s="33"/>
      <c r="ADB33" s="33"/>
      <c r="ADC33" s="33"/>
      <c r="ADD33" s="33"/>
      <c r="ADE33" s="33"/>
      <c r="ADF33" s="33"/>
      <c r="ADG33" s="33"/>
      <c r="ADH33" s="33"/>
      <c r="ADI33" s="33"/>
      <c r="ADJ33" s="33"/>
      <c r="ADK33" s="33"/>
      <c r="ADL33" s="33"/>
      <c r="ADM33" s="33"/>
      <c r="ADN33" s="33"/>
      <c r="ADO33" s="33"/>
      <c r="ADP33" s="33"/>
      <c r="ADQ33" s="33"/>
      <c r="ADR33" s="33"/>
      <c r="ADS33" s="33"/>
      <c r="ADT33" s="33"/>
      <c r="ADU33" s="33"/>
      <c r="ADV33" s="33"/>
      <c r="ADW33" s="33"/>
      <c r="ADX33" s="33"/>
      <c r="ADY33" s="33"/>
      <c r="ADZ33" s="33"/>
      <c r="AEA33" s="33"/>
      <c r="AEB33" s="33"/>
      <c r="AEC33" s="33"/>
      <c r="AED33" s="33"/>
      <c r="AEE33" s="33"/>
      <c r="AEF33" s="33"/>
      <c r="AEG33" s="33"/>
      <c r="AEH33" s="33"/>
      <c r="AEI33" s="33"/>
      <c r="AEJ33" s="33"/>
      <c r="AEK33" s="33"/>
      <c r="AEL33" s="33"/>
      <c r="AEM33" s="33"/>
      <c r="AEN33" s="33"/>
      <c r="AEO33" s="33"/>
      <c r="AEP33" s="33"/>
      <c r="AEQ33" s="33"/>
      <c r="AER33" s="33"/>
      <c r="AES33" s="33"/>
      <c r="AET33" s="33"/>
      <c r="AEU33" s="33"/>
      <c r="AEV33" s="33"/>
      <c r="AEW33" s="33"/>
      <c r="AEX33" s="33"/>
      <c r="AEY33" s="33"/>
      <c r="AEZ33" s="33"/>
      <c r="AFA33" s="33"/>
      <c r="AFB33" s="33"/>
      <c r="AFC33" s="33"/>
      <c r="AFD33" s="33"/>
      <c r="AFE33" s="33"/>
      <c r="AFF33" s="33"/>
      <c r="AFG33" s="33"/>
      <c r="AFH33" s="33"/>
      <c r="AFI33" s="33"/>
      <c r="AFJ33" s="33"/>
      <c r="AFK33" s="33"/>
      <c r="AFL33" s="33"/>
      <c r="AFM33" s="33"/>
      <c r="AFN33" s="33"/>
      <c r="AFO33" s="33"/>
      <c r="AFP33" s="33"/>
      <c r="AFQ33" s="33"/>
      <c r="AFR33" s="33"/>
      <c r="AFS33" s="33"/>
      <c r="AFT33" s="33"/>
      <c r="AFU33" s="33"/>
      <c r="AFV33" s="33"/>
      <c r="AFW33" s="33"/>
      <c r="AFX33" s="33"/>
      <c r="AFY33" s="33"/>
      <c r="AFZ33" s="33"/>
      <c r="AGA33" s="33"/>
      <c r="AGB33" s="33"/>
      <c r="AGC33" s="33"/>
      <c r="AGD33" s="33"/>
      <c r="AGE33" s="33"/>
      <c r="AGF33" s="33"/>
      <c r="AGG33" s="33"/>
      <c r="AGH33" s="33"/>
      <c r="AGI33" s="33"/>
      <c r="AGJ33" s="33"/>
      <c r="AGK33" s="33"/>
      <c r="AGL33" s="33"/>
      <c r="AGM33" s="33"/>
      <c r="AGN33" s="33"/>
      <c r="AGO33" s="33"/>
      <c r="AGP33" s="33"/>
      <c r="AGQ33" s="33"/>
      <c r="AGR33" s="33"/>
      <c r="AGS33" s="33"/>
      <c r="AGT33" s="33"/>
      <c r="AGU33" s="33"/>
      <c r="AGV33" s="33"/>
      <c r="AGW33" s="33"/>
      <c r="AGX33" s="33"/>
      <c r="AGY33" s="33"/>
      <c r="AGZ33" s="33"/>
      <c r="AHA33" s="33"/>
      <c r="AHB33" s="33"/>
      <c r="AHC33" s="33"/>
      <c r="AHD33" s="33"/>
      <c r="AHE33" s="33"/>
      <c r="AHF33" s="33"/>
      <c r="AHG33" s="33"/>
      <c r="AHH33" s="33"/>
      <c r="AHI33" s="33"/>
      <c r="AHJ33" s="33"/>
      <c r="AHK33" s="33"/>
      <c r="AHL33" s="33"/>
      <c r="AHM33" s="33"/>
      <c r="AHN33" s="33"/>
      <c r="AHO33" s="33"/>
      <c r="AHP33" s="33"/>
      <c r="AHQ33" s="33"/>
      <c r="AHR33" s="33"/>
      <c r="AHS33" s="33"/>
      <c r="AHT33" s="33"/>
      <c r="AHU33" s="33"/>
      <c r="AHV33" s="33"/>
      <c r="AHW33" s="33"/>
      <c r="AHX33" s="33"/>
      <c r="AHY33" s="33"/>
      <c r="AHZ33" s="33"/>
      <c r="AIA33" s="33"/>
      <c r="AIB33" s="33"/>
      <c r="AIC33" s="33"/>
      <c r="AID33" s="33"/>
      <c r="AIE33" s="33"/>
      <c r="AIF33" s="33"/>
      <c r="AIG33" s="33"/>
      <c r="AIH33" s="33"/>
      <c r="AII33" s="33"/>
      <c r="AIJ33" s="33"/>
      <c r="AIK33" s="33"/>
      <c r="AIL33" s="33"/>
      <c r="AIM33" s="33"/>
      <c r="AIN33" s="33"/>
      <c r="AIO33" s="33"/>
      <c r="AIP33" s="33"/>
      <c r="AIQ33" s="33"/>
      <c r="AIR33" s="33"/>
      <c r="AIS33" s="33"/>
      <c r="AIT33" s="33"/>
      <c r="AIU33" s="33"/>
      <c r="AIV33" s="33"/>
      <c r="AIW33" s="33"/>
      <c r="AIX33" s="33"/>
      <c r="AIY33" s="33"/>
      <c r="AIZ33" s="33"/>
      <c r="AJA33" s="33"/>
      <c r="AJB33" s="33"/>
      <c r="AJC33" s="33"/>
      <c r="AJD33" s="33"/>
      <c r="AJE33" s="33"/>
      <c r="AJF33" s="33"/>
      <c r="AJG33" s="33"/>
      <c r="AJH33" s="33"/>
      <c r="AJI33" s="33"/>
      <c r="AJJ33" s="33"/>
      <c r="AJK33" s="33"/>
      <c r="AJL33" s="33"/>
      <c r="AJM33" s="33"/>
      <c r="AJN33" s="33"/>
      <c r="AJO33" s="33"/>
      <c r="AJP33" s="33"/>
      <c r="AJQ33" s="33"/>
      <c r="AJR33" s="33"/>
      <c r="AJS33" s="33"/>
      <c r="AJT33" s="33"/>
      <c r="AJU33" s="33"/>
      <c r="AJV33" s="33"/>
      <c r="AJW33" s="33"/>
      <c r="AJX33" s="33"/>
      <c r="AJY33" s="33"/>
      <c r="AJZ33" s="33"/>
      <c r="AKA33" s="33"/>
      <c r="AKB33" s="33"/>
      <c r="AKC33" s="33"/>
      <c r="AKD33" s="33"/>
      <c r="AKE33" s="33"/>
      <c r="AKF33" s="33"/>
      <c r="AKG33" s="33"/>
      <c r="AKH33" s="33"/>
      <c r="AKI33" s="33"/>
      <c r="AKJ33" s="33"/>
      <c r="AKK33" s="33"/>
      <c r="AKL33" s="33"/>
      <c r="AKM33" s="33"/>
      <c r="AKN33" s="33"/>
      <c r="AKO33" s="33"/>
      <c r="AKP33" s="33"/>
      <c r="AKQ33" s="33"/>
      <c r="AKR33" s="33"/>
      <c r="AKS33" s="33"/>
      <c r="AKT33" s="33"/>
      <c r="AKU33" s="33"/>
      <c r="AKV33" s="33"/>
      <c r="AKW33" s="33"/>
      <c r="AKX33" s="33"/>
      <c r="AKY33" s="33"/>
      <c r="AKZ33" s="33"/>
      <c r="ALA33" s="33"/>
      <c r="ALB33" s="33"/>
      <c r="ALC33" s="33"/>
      <c r="ALD33" s="33"/>
      <c r="ALE33" s="33"/>
      <c r="ALF33" s="33"/>
      <c r="ALG33" s="33"/>
      <c r="ALH33" s="33"/>
      <c r="ALI33" s="33"/>
      <c r="ALJ33" s="33"/>
      <c r="ALK33" s="33"/>
      <c r="ALL33" s="33"/>
      <c r="ALM33" s="33"/>
      <c r="ALN33" s="33"/>
      <c r="ALO33" s="33"/>
      <c r="ALP33" s="33"/>
      <c r="ALQ33" s="33"/>
      <c r="ALR33" s="33"/>
      <c r="ALS33" s="33"/>
      <c r="ALT33" s="33"/>
      <c r="ALU33" s="33"/>
      <c r="ALV33" s="33"/>
      <c r="ALW33" s="33"/>
      <c r="ALX33" s="33"/>
      <c r="ALY33" s="33"/>
      <c r="ALZ33" s="33"/>
      <c r="AMA33" s="33"/>
      <c r="AMB33" s="33"/>
      <c r="AMC33" s="33"/>
      <c r="AMD33" s="33"/>
      <c r="AME33" s="33"/>
      <c r="AMF33" s="33"/>
      <c r="AMG33" s="33"/>
      <c r="AMH33" s="33"/>
      <c r="AMI33" s="33"/>
      <c r="AMJ33" s="33"/>
      <c r="AMK33" s="33"/>
      <c r="AML33" s="33"/>
      <c r="AMM33" s="33"/>
      <c r="AMN33" s="33"/>
      <c r="AMO33" s="33"/>
      <c r="AMP33" s="33"/>
      <c r="AMQ33" s="33"/>
      <c r="AMR33" s="33"/>
      <c r="AMS33" s="33"/>
      <c r="AMT33" s="33"/>
      <c r="AMU33" s="33"/>
      <c r="AMV33" s="33"/>
      <c r="AMW33" s="33"/>
      <c r="AMX33" s="33"/>
      <c r="AMY33" s="33"/>
      <c r="AMZ33" s="33"/>
      <c r="ANA33" s="33"/>
      <c r="ANB33" s="33"/>
      <c r="ANC33" s="33"/>
      <c r="AND33" s="33"/>
      <c r="ANE33" s="33"/>
      <c r="ANF33" s="33"/>
      <c r="ANG33" s="33"/>
      <c r="ANH33" s="33"/>
      <c r="ANI33" s="33"/>
      <c r="ANJ33" s="33"/>
      <c r="ANK33" s="33"/>
      <c r="ANL33" s="33"/>
      <c r="ANM33" s="33"/>
      <c r="ANN33" s="33"/>
      <c r="ANO33" s="33"/>
      <c r="ANP33" s="33"/>
      <c r="ANQ33" s="33"/>
      <c r="ANR33" s="33"/>
      <c r="ANS33" s="33"/>
      <c r="ANT33" s="33"/>
      <c r="ANU33" s="33"/>
      <c r="ANV33" s="33"/>
      <c r="ANW33" s="33"/>
      <c r="ANX33" s="33"/>
      <c r="ANY33" s="33"/>
      <c r="ANZ33" s="33"/>
      <c r="AOA33" s="33"/>
      <c r="AOB33" s="33"/>
      <c r="AOC33" s="33"/>
      <c r="AOD33" s="33"/>
      <c r="AOE33" s="33"/>
      <c r="AOF33" s="33"/>
      <c r="AOG33" s="33"/>
      <c r="AOH33" s="33"/>
      <c r="AOI33" s="33"/>
      <c r="AOJ33" s="33"/>
      <c r="AOK33" s="33"/>
      <c r="AOL33" s="33"/>
      <c r="AOM33" s="33"/>
      <c r="AON33" s="33"/>
      <c r="AOO33" s="33"/>
      <c r="AOP33" s="33"/>
      <c r="AOQ33" s="33"/>
      <c r="AOR33" s="33"/>
      <c r="AOS33" s="33"/>
      <c r="AOT33" s="33"/>
      <c r="AOU33" s="33"/>
      <c r="AOV33" s="33"/>
      <c r="AOW33" s="33"/>
      <c r="AOX33" s="33"/>
      <c r="AOY33" s="33"/>
      <c r="AOZ33" s="33"/>
      <c r="APA33" s="33"/>
      <c r="APB33" s="33"/>
      <c r="APC33" s="33"/>
      <c r="APD33" s="33"/>
      <c r="APE33" s="33"/>
      <c r="APF33" s="33"/>
      <c r="APG33" s="33"/>
      <c r="APH33" s="33"/>
      <c r="API33" s="33"/>
      <c r="APJ33" s="33"/>
      <c r="APK33" s="33"/>
      <c r="APL33" s="33"/>
      <c r="APM33" s="33"/>
      <c r="APN33" s="33"/>
      <c r="APO33" s="33"/>
      <c r="APP33" s="33"/>
      <c r="APQ33" s="33"/>
      <c r="APR33" s="33"/>
      <c r="APS33" s="33"/>
      <c r="APT33" s="33"/>
      <c r="APU33" s="33"/>
      <c r="APV33" s="33"/>
      <c r="APW33" s="33"/>
      <c r="APX33" s="33"/>
      <c r="APY33" s="33"/>
      <c r="APZ33" s="33"/>
      <c r="AQA33" s="33"/>
      <c r="AQB33" s="33"/>
      <c r="AQC33" s="33"/>
      <c r="AQD33" s="33"/>
      <c r="AQE33" s="33"/>
      <c r="AQF33" s="33"/>
      <c r="AQG33" s="33"/>
      <c r="AQH33" s="33"/>
      <c r="AQI33" s="33"/>
      <c r="AQJ33" s="33"/>
      <c r="AQK33" s="33"/>
      <c r="AQL33" s="33"/>
      <c r="AQM33" s="33"/>
      <c r="AQN33" s="33"/>
      <c r="AQO33" s="33"/>
      <c r="AQP33" s="33"/>
      <c r="AQQ33" s="33"/>
      <c r="AQR33" s="33"/>
      <c r="AQS33" s="33"/>
      <c r="AQT33" s="33"/>
      <c r="AQU33" s="33"/>
      <c r="AQV33" s="33"/>
      <c r="AQW33" s="33"/>
      <c r="AQX33" s="33"/>
      <c r="AQY33" s="33"/>
      <c r="AQZ33" s="33"/>
      <c r="ARA33" s="33"/>
      <c r="ARB33" s="33"/>
      <c r="ARC33" s="33"/>
      <c r="ARD33" s="33"/>
      <c r="ARE33" s="33"/>
      <c r="ARF33" s="33"/>
      <c r="ARG33" s="33"/>
      <c r="ARH33" s="33"/>
      <c r="ARI33" s="33"/>
      <c r="ARJ33" s="33"/>
      <c r="ARK33" s="33"/>
      <c r="ARL33" s="33"/>
      <c r="ARM33" s="33"/>
      <c r="ARN33" s="33"/>
      <c r="ARO33" s="33"/>
      <c r="ARP33" s="33"/>
      <c r="ARQ33" s="33"/>
      <c r="ARR33" s="33"/>
      <c r="ARS33" s="33"/>
      <c r="ART33" s="33"/>
      <c r="ARU33" s="33"/>
      <c r="ARV33" s="33"/>
      <c r="ARW33" s="33"/>
      <c r="ARX33" s="33"/>
      <c r="ARY33" s="33"/>
      <c r="ARZ33" s="33"/>
      <c r="ASA33" s="33"/>
      <c r="ASB33" s="33"/>
      <c r="ASC33" s="33"/>
      <c r="ASD33" s="33"/>
      <c r="ASE33" s="33"/>
      <c r="ASF33" s="33"/>
      <c r="ASG33" s="33"/>
      <c r="ASH33" s="33"/>
      <c r="ASI33" s="33"/>
      <c r="ASJ33" s="33"/>
      <c r="ASK33" s="33"/>
      <c r="ASL33" s="33"/>
      <c r="ASM33" s="33"/>
      <c r="ASN33" s="33"/>
      <c r="ASO33" s="33"/>
      <c r="ASP33" s="33"/>
      <c r="ASQ33" s="33"/>
      <c r="ASR33" s="33"/>
      <c r="ASS33" s="33"/>
      <c r="AST33" s="33"/>
      <c r="ASU33" s="33"/>
      <c r="ASV33" s="33"/>
      <c r="ASW33" s="33"/>
      <c r="ASX33" s="33"/>
      <c r="ASY33" s="33"/>
      <c r="ASZ33" s="33"/>
      <c r="ATA33" s="33"/>
      <c r="ATB33" s="33"/>
      <c r="ATC33" s="33"/>
      <c r="ATD33" s="33"/>
      <c r="ATE33" s="33"/>
      <c r="ATF33" s="33"/>
      <c r="ATG33" s="33"/>
      <c r="ATH33" s="33"/>
      <c r="ATI33" s="33"/>
      <c r="ATJ33" s="33"/>
      <c r="ATK33" s="33"/>
      <c r="ATL33" s="33"/>
      <c r="ATM33" s="33"/>
      <c r="ATN33" s="33"/>
      <c r="ATO33" s="33"/>
      <c r="ATP33" s="33"/>
      <c r="ATQ33" s="33"/>
      <c r="ATR33" s="33"/>
      <c r="ATS33" s="33"/>
      <c r="ATT33" s="33"/>
      <c r="ATU33" s="33"/>
      <c r="ATV33" s="33"/>
      <c r="ATW33" s="33"/>
      <c r="ATX33" s="33"/>
      <c r="ATY33" s="33"/>
      <c r="ATZ33" s="33"/>
      <c r="AUA33" s="33"/>
      <c r="AUB33" s="33"/>
      <c r="AUC33" s="33"/>
      <c r="AUD33" s="33"/>
      <c r="AUE33" s="33"/>
      <c r="AUF33" s="33"/>
      <c r="AUG33" s="33"/>
      <c r="AUH33" s="33"/>
      <c r="AUI33" s="33"/>
      <c r="AUJ33" s="33"/>
      <c r="AUK33" s="33"/>
      <c r="AUL33" s="33"/>
      <c r="AUM33" s="33"/>
      <c r="AUN33" s="33"/>
      <c r="AUO33" s="33"/>
      <c r="AUP33" s="33"/>
      <c r="AUQ33" s="33"/>
      <c r="AUR33" s="33"/>
      <c r="AUS33" s="33"/>
      <c r="AUT33" s="33"/>
      <c r="AUU33" s="33"/>
      <c r="AUV33" s="33"/>
      <c r="AUW33" s="33"/>
      <c r="AUX33" s="33"/>
      <c r="AUY33" s="33"/>
      <c r="AUZ33" s="33"/>
      <c r="AVA33" s="33"/>
      <c r="AVB33" s="33"/>
      <c r="AVC33" s="33"/>
      <c r="AVD33" s="33"/>
      <c r="AVE33" s="33"/>
      <c r="AVF33" s="33"/>
      <c r="AVG33" s="33"/>
      <c r="AVH33" s="33"/>
      <c r="AVI33" s="33"/>
      <c r="AVJ33" s="33"/>
      <c r="AVK33" s="33"/>
      <c r="AVL33" s="33"/>
      <c r="AVM33" s="33"/>
      <c r="AVN33" s="33"/>
      <c r="AVO33" s="33"/>
      <c r="AVP33" s="33"/>
      <c r="AVQ33" s="33"/>
      <c r="AVR33" s="33"/>
      <c r="AVS33" s="33"/>
      <c r="AVT33" s="33"/>
      <c r="AVU33" s="33"/>
      <c r="AVV33" s="33"/>
      <c r="AVW33" s="33"/>
      <c r="AVX33" s="33"/>
      <c r="AVY33" s="33"/>
      <c r="AVZ33" s="33"/>
      <c r="AWA33" s="33"/>
      <c r="AWB33" s="33"/>
      <c r="AWC33" s="33"/>
      <c r="AWD33" s="33"/>
      <c r="AWE33" s="33"/>
      <c r="AWF33" s="33"/>
      <c r="AWG33" s="33"/>
      <c r="AWH33" s="33"/>
      <c r="AWI33" s="33"/>
      <c r="AWJ33" s="33"/>
      <c r="AWK33" s="33"/>
      <c r="AWL33" s="33"/>
      <c r="AWM33" s="33"/>
      <c r="AWN33" s="33"/>
      <c r="AWO33" s="33"/>
      <c r="AWP33" s="33"/>
      <c r="AWQ33" s="33"/>
      <c r="AWR33" s="33"/>
      <c r="AWS33" s="33"/>
      <c r="AWT33" s="33"/>
      <c r="AWU33" s="33"/>
      <c r="AWV33" s="33"/>
      <c r="AWW33" s="33"/>
      <c r="AWX33" s="33"/>
      <c r="AWY33" s="33"/>
      <c r="AWZ33" s="33"/>
      <c r="AXA33" s="33"/>
      <c r="AXB33" s="33"/>
      <c r="AXC33" s="33"/>
      <c r="AXD33" s="33"/>
      <c r="AXE33" s="33"/>
      <c r="AXF33" s="33"/>
      <c r="AXG33" s="33"/>
      <c r="AXH33" s="33"/>
      <c r="AXI33" s="33"/>
      <c r="AXJ33" s="33"/>
      <c r="AXK33" s="33"/>
      <c r="AXL33" s="33"/>
      <c r="AXM33" s="33"/>
      <c r="AXN33" s="33"/>
      <c r="AXO33" s="33"/>
      <c r="AXP33" s="33"/>
      <c r="AXQ33" s="33"/>
      <c r="AXR33" s="33"/>
      <c r="AXS33" s="33"/>
      <c r="AXT33" s="33"/>
      <c r="AXU33" s="33"/>
      <c r="AXV33" s="33"/>
      <c r="AXW33" s="33"/>
      <c r="AXX33" s="33"/>
      <c r="AXY33" s="33"/>
      <c r="AXZ33" s="33"/>
      <c r="AYA33" s="33"/>
      <c r="AYB33" s="33"/>
      <c r="AYC33" s="33"/>
      <c r="AYD33" s="33"/>
      <c r="AYE33" s="33"/>
      <c r="AYF33" s="33"/>
      <c r="AYG33" s="33"/>
      <c r="AYH33" s="33"/>
      <c r="AYI33" s="33"/>
      <c r="AYJ33" s="33"/>
      <c r="AYK33" s="33"/>
      <c r="AYL33" s="33"/>
      <c r="AYM33" s="33"/>
      <c r="AYN33" s="33"/>
      <c r="AYO33" s="33"/>
      <c r="AYP33" s="33"/>
      <c r="AYQ33" s="33"/>
      <c r="AYR33" s="33"/>
      <c r="AYS33" s="33"/>
      <c r="AYT33" s="33"/>
      <c r="AYU33" s="33"/>
      <c r="AYV33" s="33"/>
      <c r="AYW33" s="33"/>
      <c r="AYX33" s="33"/>
      <c r="AYY33" s="33"/>
      <c r="AYZ33" s="33"/>
      <c r="AZA33" s="33"/>
      <c r="AZB33" s="33"/>
      <c r="AZC33" s="33"/>
      <c r="AZD33" s="33"/>
      <c r="AZE33" s="33"/>
      <c r="AZF33" s="33"/>
      <c r="AZG33" s="33"/>
      <c r="AZH33" s="33"/>
      <c r="AZI33" s="33"/>
      <c r="AZJ33" s="33"/>
      <c r="AZK33" s="33"/>
      <c r="AZL33" s="33"/>
      <c r="AZM33" s="33"/>
      <c r="AZN33" s="33"/>
      <c r="AZO33" s="33"/>
      <c r="AZP33" s="33"/>
      <c r="AZQ33" s="33"/>
      <c r="AZR33" s="33"/>
      <c r="AZS33" s="33"/>
      <c r="AZT33" s="33"/>
      <c r="AZU33" s="33"/>
      <c r="AZV33" s="33"/>
      <c r="AZW33" s="33"/>
      <c r="AZX33" s="33"/>
      <c r="AZY33" s="33"/>
      <c r="AZZ33" s="33"/>
      <c r="BAA33" s="33"/>
      <c r="BAB33" s="33"/>
      <c r="BAC33" s="33"/>
      <c r="BAD33" s="33"/>
      <c r="BAE33" s="33"/>
      <c r="BAF33" s="33"/>
      <c r="BAG33" s="33"/>
      <c r="BAH33" s="33"/>
      <c r="BAI33" s="33"/>
      <c r="BAJ33" s="33"/>
      <c r="BAK33" s="33"/>
      <c r="BAL33" s="33"/>
      <c r="BAM33" s="33"/>
      <c r="BAN33" s="33"/>
      <c r="BAO33" s="33"/>
      <c r="BAP33" s="33"/>
      <c r="BAQ33" s="33"/>
      <c r="BAR33" s="33"/>
      <c r="BAS33" s="33"/>
      <c r="BAT33" s="33"/>
      <c r="BAU33" s="33"/>
      <c r="BAV33" s="33"/>
      <c r="BAW33" s="33"/>
      <c r="BAX33" s="33"/>
      <c r="BAY33" s="33"/>
      <c r="BAZ33" s="33"/>
      <c r="BBA33" s="33"/>
      <c r="BBB33" s="33"/>
      <c r="BBC33" s="33"/>
      <c r="BBD33" s="33"/>
      <c r="BBE33" s="33"/>
      <c r="BBF33" s="33"/>
      <c r="BBG33" s="33"/>
      <c r="BBH33" s="33"/>
      <c r="BBI33" s="33"/>
      <c r="BBJ33" s="33"/>
      <c r="BBK33" s="33"/>
      <c r="BBL33" s="33"/>
      <c r="BBM33" s="33"/>
      <c r="BBN33" s="33"/>
      <c r="BBO33" s="33"/>
      <c r="BBP33" s="33"/>
      <c r="BBQ33" s="33"/>
      <c r="BBR33" s="33"/>
      <c r="BBS33" s="33"/>
      <c r="BBT33" s="33"/>
      <c r="BBU33" s="33"/>
      <c r="BBV33" s="33"/>
      <c r="BBW33" s="33"/>
      <c r="BBX33" s="33"/>
      <c r="BBY33" s="33"/>
      <c r="BBZ33" s="33"/>
      <c r="BCA33" s="33"/>
      <c r="BCB33" s="33"/>
      <c r="BCC33" s="33"/>
      <c r="BCD33" s="33"/>
      <c r="BCE33" s="33"/>
      <c r="BCF33" s="33"/>
      <c r="BCG33" s="33"/>
      <c r="BCH33" s="33"/>
      <c r="BCI33" s="33"/>
      <c r="BCJ33" s="33"/>
      <c r="BCK33" s="33"/>
      <c r="BCL33" s="33"/>
      <c r="BCM33" s="33"/>
      <c r="BCN33" s="33"/>
      <c r="BCO33" s="33"/>
      <c r="BCP33" s="33"/>
      <c r="BCQ33" s="33"/>
      <c r="BCR33" s="33"/>
      <c r="BCS33" s="33"/>
      <c r="BCT33" s="33"/>
      <c r="BCU33" s="33"/>
      <c r="BCV33" s="33"/>
      <c r="BCW33" s="33"/>
      <c r="BCX33" s="33"/>
      <c r="BCY33" s="33"/>
      <c r="BCZ33" s="33"/>
      <c r="BDA33" s="33"/>
      <c r="BDB33" s="33"/>
      <c r="BDC33" s="33"/>
      <c r="BDD33" s="33"/>
      <c r="BDE33" s="33"/>
      <c r="BDF33" s="33"/>
      <c r="BDG33" s="33"/>
      <c r="BDH33" s="33"/>
      <c r="BDI33" s="33"/>
      <c r="BDJ33" s="33"/>
      <c r="BDK33" s="33"/>
      <c r="BDL33" s="33"/>
      <c r="BDM33" s="33"/>
      <c r="BDN33" s="33"/>
      <c r="BDO33" s="33"/>
      <c r="BDP33" s="33"/>
      <c r="BDQ33" s="33"/>
      <c r="BDR33" s="33"/>
      <c r="BDS33" s="33"/>
      <c r="BDT33" s="33"/>
      <c r="BDU33" s="33"/>
      <c r="BDV33" s="33"/>
      <c r="BDW33" s="33"/>
      <c r="BDX33" s="33"/>
      <c r="BDY33" s="33"/>
      <c r="BDZ33" s="33"/>
      <c r="BEA33" s="33"/>
      <c r="BEB33" s="33"/>
      <c r="BEC33" s="33"/>
      <c r="BED33" s="33"/>
      <c r="BEE33" s="33"/>
      <c r="BEF33" s="33"/>
      <c r="BEG33" s="33"/>
      <c r="BEH33" s="33"/>
      <c r="BEI33" s="33"/>
      <c r="BEJ33" s="33"/>
      <c r="BEK33" s="33"/>
      <c r="BEL33" s="33"/>
      <c r="BEM33" s="33"/>
      <c r="BEN33" s="33"/>
      <c r="BEO33" s="33"/>
      <c r="BEP33" s="33"/>
      <c r="BEQ33" s="33"/>
      <c r="BER33" s="33"/>
      <c r="BES33" s="33"/>
      <c r="BET33" s="33"/>
      <c r="BEU33" s="33"/>
      <c r="BEV33" s="33"/>
      <c r="BEW33" s="33"/>
      <c r="BEX33" s="33"/>
      <c r="BEY33" s="33"/>
      <c r="BEZ33" s="33"/>
      <c r="BFA33" s="33"/>
      <c r="BFB33" s="33"/>
      <c r="BFC33" s="33"/>
      <c r="BFD33" s="33"/>
      <c r="BFE33" s="33"/>
      <c r="BFF33" s="33"/>
      <c r="BFG33" s="33"/>
      <c r="BFH33" s="33"/>
      <c r="BFI33" s="33"/>
      <c r="BFJ33" s="33"/>
      <c r="BFK33" s="33"/>
      <c r="BFL33" s="33"/>
      <c r="BFM33" s="33"/>
      <c r="BFN33" s="33"/>
      <c r="BFO33" s="33"/>
      <c r="BFP33" s="33"/>
      <c r="BFQ33" s="33"/>
      <c r="BFR33" s="33"/>
      <c r="BFS33" s="33"/>
      <c r="BFT33" s="33"/>
      <c r="BFU33" s="33"/>
      <c r="BFV33" s="33"/>
      <c r="BFW33" s="33"/>
      <c r="BFX33" s="33"/>
      <c r="BFY33" s="33"/>
      <c r="BFZ33" s="33"/>
      <c r="BGA33" s="33"/>
      <c r="BGB33" s="33"/>
      <c r="BGC33" s="33"/>
      <c r="BGD33" s="33"/>
      <c r="BGE33" s="33"/>
      <c r="BGF33" s="33"/>
      <c r="BGG33" s="33"/>
      <c r="BGH33" s="33"/>
      <c r="BGI33" s="33"/>
      <c r="BGJ33" s="33"/>
      <c r="BGK33" s="33"/>
      <c r="BGL33" s="33"/>
      <c r="BGM33" s="33"/>
      <c r="BGN33" s="33"/>
      <c r="BGO33" s="33"/>
      <c r="BGP33" s="33"/>
      <c r="BGQ33" s="33"/>
      <c r="BGR33" s="33"/>
      <c r="BGS33" s="33"/>
      <c r="BGT33" s="33"/>
      <c r="BGU33" s="33"/>
      <c r="BGV33" s="33"/>
      <c r="BGW33" s="33"/>
      <c r="BGX33" s="33"/>
      <c r="BGY33" s="33"/>
      <c r="BGZ33" s="33"/>
      <c r="BHA33" s="33"/>
      <c r="BHB33" s="33"/>
      <c r="BHC33" s="33"/>
      <c r="BHD33" s="33"/>
      <c r="BHE33" s="33"/>
      <c r="BHF33" s="33"/>
      <c r="BHG33" s="33"/>
      <c r="BHH33" s="33"/>
      <c r="BHI33" s="33"/>
      <c r="BHJ33" s="33"/>
      <c r="BHK33" s="33"/>
      <c r="BHL33" s="33"/>
      <c r="BHM33" s="33"/>
      <c r="BHN33" s="33"/>
      <c r="BHO33" s="33"/>
      <c r="BHP33" s="33"/>
      <c r="BHQ33" s="33"/>
      <c r="BHR33" s="33"/>
      <c r="BHS33" s="33"/>
      <c r="BHT33" s="33"/>
      <c r="BHU33" s="33"/>
      <c r="BHV33" s="33"/>
      <c r="BHW33" s="33"/>
      <c r="BHX33" s="33"/>
      <c r="BHY33" s="33"/>
      <c r="BHZ33" s="33"/>
      <c r="BIA33" s="33"/>
      <c r="BIB33" s="33"/>
      <c r="BIC33" s="33"/>
      <c r="BID33" s="33"/>
      <c r="BIE33" s="33"/>
      <c r="BIF33" s="33"/>
      <c r="BIG33" s="33"/>
      <c r="BIH33" s="33"/>
      <c r="BII33" s="33"/>
      <c r="BIJ33" s="33"/>
      <c r="BIK33" s="33"/>
      <c r="BIL33" s="33"/>
      <c r="BIM33" s="33"/>
      <c r="BIN33" s="33"/>
      <c r="BIO33" s="33"/>
      <c r="BIP33" s="33"/>
      <c r="BIQ33" s="33"/>
      <c r="BIR33" s="33"/>
      <c r="BIS33" s="33"/>
      <c r="BIT33" s="33"/>
      <c r="BIU33" s="33"/>
      <c r="BIV33" s="33"/>
      <c r="BIW33" s="33"/>
      <c r="BIX33" s="33"/>
      <c r="BIY33" s="33"/>
      <c r="BIZ33" s="33"/>
      <c r="BJA33" s="33"/>
      <c r="BJB33" s="33"/>
      <c r="BJC33" s="33"/>
      <c r="BJD33" s="33"/>
      <c r="BJE33" s="33"/>
      <c r="BJF33" s="33"/>
      <c r="BJG33" s="33"/>
      <c r="BJH33" s="33"/>
      <c r="BJI33" s="33"/>
      <c r="BJJ33" s="33"/>
      <c r="BJK33" s="33"/>
      <c r="BJL33" s="33"/>
      <c r="BJM33" s="33"/>
      <c r="BJN33" s="33"/>
      <c r="BJO33" s="33"/>
      <c r="BJP33" s="33"/>
      <c r="BJQ33" s="33"/>
      <c r="BJR33" s="33"/>
      <c r="BJS33" s="33"/>
      <c r="BJT33" s="33"/>
      <c r="BJU33" s="33"/>
      <c r="BJV33" s="33"/>
      <c r="BJW33" s="33"/>
      <c r="BJX33" s="33"/>
      <c r="BJY33" s="33"/>
      <c r="BJZ33" s="33"/>
      <c r="BKA33" s="33"/>
      <c r="BKB33" s="33"/>
      <c r="BKC33" s="33"/>
      <c r="BKD33" s="33"/>
      <c r="BKE33" s="33"/>
      <c r="BKF33" s="33"/>
      <c r="BKG33" s="33"/>
      <c r="BKH33" s="33"/>
      <c r="BKI33" s="33"/>
      <c r="BKJ33" s="33"/>
      <c r="BKK33" s="33"/>
      <c r="BKL33" s="33"/>
      <c r="BKM33" s="33"/>
      <c r="BKN33" s="33"/>
      <c r="BKO33" s="33"/>
      <c r="BKP33" s="33"/>
      <c r="BKQ33" s="33"/>
      <c r="BKR33" s="33"/>
      <c r="BKS33" s="33"/>
      <c r="BKT33" s="33"/>
      <c r="BKU33" s="33"/>
      <c r="BKV33" s="33"/>
      <c r="BKW33" s="33"/>
      <c r="BKX33" s="33"/>
      <c r="BKY33" s="33"/>
      <c r="BKZ33" s="33"/>
      <c r="BLA33" s="33"/>
      <c r="BLB33" s="33"/>
      <c r="BLC33" s="33"/>
      <c r="BLD33" s="33"/>
      <c r="BLE33" s="33"/>
      <c r="BLF33" s="33"/>
      <c r="BLG33" s="33"/>
      <c r="BLH33" s="33"/>
      <c r="BLI33" s="33"/>
      <c r="BLJ33" s="33"/>
      <c r="BLK33" s="33"/>
      <c r="BLL33" s="33"/>
      <c r="BLM33" s="33"/>
      <c r="BLN33" s="33"/>
      <c r="BLO33" s="33"/>
      <c r="BLP33" s="33"/>
      <c r="BLQ33" s="33"/>
      <c r="BLR33" s="33"/>
      <c r="BLS33" s="33"/>
      <c r="BLT33" s="33"/>
      <c r="BLU33" s="33"/>
      <c r="BLV33" s="33"/>
      <c r="BLW33" s="33"/>
      <c r="BLX33" s="33"/>
      <c r="BLY33" s="33"/>
      <c r="BLZ33" s="33"/>
      <c r="BMA33" s="33"/>
      <c r="BMB33" s="33"/>
      <c r="BMC33" s="33"/>
      <c r="BMD33" s="33"/>
      <c r="BME33" s="33"/>
      <c r="BMF33" s="33"/>
      <c r="BMG33" s="33"/>
      <c r="BMH33" s="33"/>
      <c r="BMI33" s="33"/>
      <c r="BMJ33" s="33"/>
      <c r="BMK33" s="33"/>
      <c r="BML33" s="33"/>
      <c r="BMM33" s="33"/>
      <c r="BMN33" s="33"/>
      <c r="BMO33" s="33"/>
      <c r="BMP33" s="33"/>
      <c r="BMQ33" s="33"/>
      <c r="BMR33" s="33"/>
      <c r="BMS33" s="33"/>
      <c r="BMT33" s="33"/>
      <c r="BMU33" s="33"/>
      <c r="BMV33" s="33"/>
      <c r="BMW33" s="33"/>
      <c r="BMX33" s="33"/>
      <c r="BMY33" s="33"/>
      <c r="BMZ33" s="33"/>
      <c r="BNA33" s="33"/>
      <c r="BNB33" s="33"/>
      <c r="BNC33" s="33"/>
      <c r="BND33" s="33"/>
      <c r="BNE33" s="33"/>
      <c r="BNF33" s="33"/>
      <c r="BNG33" s="33"/>
      <c r="BNH33" s="33"/>
      <c r="BNI33" s="33"/>
      <c r="BNJ33" s="33"/>
      <c r="BNK33" s="33"/>
      <c r="BNL33" s="33"/>
      <c r="BNM33" s="33"/>
      <c r="BNN33" s="33"/>
      <c r="BNO33" s="33"/>
      <c r="BNP33" s="33"/>
      <c r="BNQ33" s="33"/>
      <c r="BNR33" s="33"/>
      <c r="BNS33" s="33"/>
      <c r="BNT33" s="33"/>
      <c r="BNU33" s="33"/>
      <c r="BNV33" s="33"/>
      <c r="BNW33" s="33"/>
      <c r="BNX33" s="33"/>
      <c r="BNY33" s="33"/>
      <c r="BNZ33" s="33"/>
      <c r="BOA33" s="33"/>
      <c r="BOB33" s="33"/>
      <c r="BOC33" s="33"/>
      <c r="BOD33" s="33"/>
      <c r="BOE33" s="33"/>
      <c r="BOF33" s="33"/>
      <c r="BOG33" s="33"/>
      <c r="BOH33" s="33"/>
      <c r="BOI33" s="33"/>
      <c r="BOJ33" s="33"/>
      <c r="BOK33" s="33"/>
      <c r="BOL33" s="33"/>
      <c r="BOM33" s="33"/>
      <c r="BON33" s="33"/>
      <c r="BOO33" s="33"/>
      <c r="BOP33" s="33"/>
      <c r="BOQ33" s="33"/>
      <c r="BOR33" s="33"/>
      <c r="BOS33" s="33"/>
      <c r="BOT33" s="33"/>
      <c r="BOU33" s="33"/>
      <c r="BOV33" s="33"/>
      <c r="BOW33" s="33"/>
      <c r="BOX33" s="33"/>
      <c r="BOY33" s="33"/>
      <c r="BOZ33" s="33"/>
      <c r="BPA33" s="33"/>
      <c r="BPB33" s="33"/>
      <c r="BPC33" s="33"/>
      <c r="BPD33" s="33"/>
      <c r="BPE33" s="33"/>
      <c r="BPF33" s="33"/>
      <c r="BPG33" s="33"/>
      <c r="BPH33" s="33"/>
      <c r="BPI33" s="33"/>
      <c r="BPJ33" s="33"/>
      <c r="BPK33" s="33"/>
      <c r="BPL33" s="33"/>
      <c r="BPM33" s="33"/>
      <c r="BPN33" s="33"/>
      <c r="BPO33" s="33"/>
      <c r="BPP33" s="33"/>
      <c r="BPQ33" s="33"/>
      <c r="BPR33" s="33"/>
      <c r="BPS33" s="33"/>
      <c r="BPT33" s="33"/>
      <c r="BPU33" s="33"/>
      <c r="BPV33" s="33"/>
      <c r="BPW33" s="33"/>
      <c r="BPX33" s="33"/>
      <c r="BPY33" s="33"/>
      <c r="BPZ33" s="33"/>
      <c r="BQA33" s="33"/>
      <c r="BQB33" s="33"/>
      <c r="BQC33" s="33"/>
      <c r="BQD33" s="33"/>
      <c r="BQE33" s="33"/>
      <c r="BQF33" s="33"/>
      <c r="BQG33" s="33"/>
      <c r="BQH33" s="33"/>
      <c r="BQI33" s="33"/>
      <c r="BQJ33" s="33"/>
      <c r="BQK33" s="33"/>
      <c r="BQL33" s="33"/>
      <c r="BQM33" s="33"/>
      <c r="BQN33" s="33"/>
      <c r="BQO33" s="33"/>
      <c r="BQP33" s="33"/>
      <c r="BQQ33" s="33"/>
      <c r="BQR33" s="33"/>
      <c r="BQS33" s="33"/>
      <c r="BQT33" s="33"/>
      <c r="BQU33" s="33"/>
      <c r="BQV33" s="33"/>
      <c r="BQW33" s="33"/>
      <c r="BQX33" s="33"/>
      <c r="BQY33" s="33"/>
      <c r="BQZ33" s="33"/>
      <c r="BRA33" s="33"/>
      <c r="BRB33" s="33"/>
      <c r="BRC33" s="33"/>
      <c r="BRD33" s="33"/>
      <c r="BRE33" s="33"/>
      <c r="BRF33" s="33"/>
      <c r="BRG33" s="33"/>
      <c r="BRH33" s="33"/>
      <c r="BRI33" s="33"/>
      <c r="BRJ33" s="33"/>
      <c r="BRK33" s="33"/>
      <c r="BRL33" s="33"/>
      <c r="BRM33" s="33"/>
      <c r="BRN33" s="33"/>
      <c r="BRO33" s="33"/>
      <c r="BRP33" s="33"/>
      <c r="BRQ33" s="33"/>
      <c r="BRR33" s="33"/>
      <c r="BRS33" s="33"/>
      <c r="BRT33" s="33"/>
      <c r="BRU33" s="33"/>
      <c r="BRV33" s="33"/>
      <c r="BRW33" s="33"/>
      <c r="BRX33" s="33"/>
      <c r="BRY33" s="33"/>
      <c r="BRZ33" s="33"/>
      <c r="BSA33" s="33"/>
      <c r="BSB33" s="33"/>
      <c r="BSC33" s="33"/>
      <c r="BSD33" s="33"/>
      <c r="BSE33" s="33"/>
      <c r="BSF33" s="33"/>
      <c r="BSG33" s="33"/>
      <c r="BSH33" s="33"/>
      <c r="BSI33" s="33"/>
      <c r="BSJ33" s="33"/>
      <c r="BSK33" s="33"/>
      <c r="BSL33" s="33"/>
      <c r="BSM33" s="33"/>
      <c r="BSN33" s="33"/>
      <c r="BSO33" s="33"/>
      <c r="BSP33" s="33"/>
      <c r="BSQ33" s="33"/>
      <c r="BSR33" s="33"/>
      <c r="BSS33" s="33"/>
      <c r="BST33" s="33"/>
      <c r="BSU33" s="33"/>
      <c r="BSV33" s="33"/>
      <c r="BSW33" s="33"/>
      <c r="BSX33" s="33"/>
      <c r="BSY33" s="33"/>
      <c r="BSZ33" s="33"/>
      <c r="BTA33" s="33"/>
      <c r="BTB33" s="33"/>
      <c r="BTC33" s="33"/>
      <c r="BTD33" s="33"/>
      <c r="BTE33" s="33"/>
      <c r="BTF33" s="33"/>
      <c r="BTG33" s="33"/>
      <c r="BTH33" s="33"/>
      <c r="BTI33" s="33"/>
      <c r="BTJ33" s="33"/>
      <c r="BTK33" s="33"/>
      <c r="BTL33" s="33"/>
      <c r="BTM33" s="33"/>
      <c r="BTN33" s="33"/>
      <c r="BTO33" s="33"/>
      <c r="BTP33" s="33"/>
      <c r="BTQ33" s="33"/>
      <c r="BTR33" s="33"/>
      <c r="BTS33" s="33"/>
      <c r="BTT33" s="33"/>
      <c r="BTU33" s="33"/>
      <c r="BTV33" s="33"/>
      <c r="BTW33" s="33"/>
      <c r="BTX33" s="33"/>
      <c r="BTY33" s="33"/>
      <c r="BTZ33" s="33"/>
      <c r="BUA33" s="33"/>
      <c r="BUB33" s="33"/>
      <c r="BUC33" s="33"/>
      <c r="BUD33" s="33"/>
      <c r="BUE33" s="33"/>
      <c r="BUF33" s="33"/>
      <c r="BUG33" s="33"/>
      <c r="BUH33" s="33"/>
      <c r="BUI33" s="33"/>
      <c r="BUJ33" s="33"/>
      <c r="BUK33" s="33"/>
      <c r="BUL33" s="33"/>
      <c r="BUM33" s="33"/>
      <c r="BUN33" s="33"/>
      <c r="BUO33" s="33"/>
      <c r="BUP33" s="33"/>
      <c r="BUQ33" s="33"/>
      <c r="BUR33" s="33"/>
      <c r="BUS33" s="33"/>
      <c r="BUT33" s="33"/>
      <c r="BUU33" s="33"/>
      <c r="BUV33" s="33"/>
      <c r="BUW33" s="33"/>
      <c r="BUX33" s="33"/>
      <c r="BUY33" s="33"/>
      <c r="BUZ33" s="33"/>
      <c r="BVA33" s="33"/>
      <c r="BVB33" s="33"/>
      <c r="BVC33" s="33"/>
      <c r="BVD33" s="33"/>
      <c r="BVE33" s="33"/>
      <c r="BVF33" s="33"/>
      <c r="BVG33" s="33"/>
      <c r="BVH33" s="33"/>
      <c r="BVI33" s="33"/>
      <c r="BVJ33" s="33"/>
      <c r="BVK33" s="33"/>
      <c r="BVL33" s="33"/>
      <c r="BVM33" s="33"/>
      <c r="BVN33" s="33"/>
      <c r="BVO33" s="33"/>
      <c r="BVP33" s="33"/>
      <c r="BVQ33" s="33"/>
      <c r="BVR33" s="33"/>
      <c r="BVS33" s="33"/>
      <c r="BVT33" s="33"/>
      <c r="BVU33" s="33"/>
      <c r="BVV33" s="33"/>
      <c r="BVW33" s="33"/>
      <c r="BVX33" s="33"/>
      <c r="BVY33" s="33"/>
      <c r="BVZ33" s="33"/>
      <c r="BWA33" s="33"/>
      <c r="BWB33" s="33"/>
      <c r="BWC33" s="33"/>
      <c r="BWD33" s="33"/>
      <c r="BWE33" s="33"/>
      <c r="BWF33" s="33"/>
      <c r="BWG33" s="33"/>
      <c r="BWH33" s="33"/>
      <c r="BWI33" s="33"/>
      <c r="BWJ33" s="33"/>
      <c r="BWK33" s="33"/>
      <c r="BWL33" s="33"/>
      <c r="BWM33" s="33"/>
      <c r="BWN33" s="33"/>
      <c r="BWO33" s="33"/>
      <c r="BWP33" s="33"/>
      <c r="BWQ33" s="33"/>
      <c r="BWR33" s="33"/>
      <c r="BWS33" s="33"/>
      <c r="BWT33" s="33"/>
      <c r="BWU33" s="33"/>
      <c r="BWV33" s="33"/>
      <c r="BWW33" s="33"/>
      <c r="BWX33" s="33"/>
      <c r="BWY33" s="33"/>
      <c r="BWZ33" s="33"/>
      <c r="BXA33" s="33"/>
      <c r="BXB33" s="33"/>
      <c r="BXC33" s="33"/>
      <c r="BXD33" s="33"/>
      <c r="BXE33" s="33"/>
      <c r="BXF33" s="33"/>
      <c r="BXG33" s="33"/>
      <c r="BXH33" s="33"/>
      <c r="BXI33" s="33"/>
      <c r="BXJ33" s="33"/>
      <c r="BXK33" s="33"/>
      <c r="BXL33" s="33"/>
      <c r="BXM33" s="33"/>
      <c r="BXN33" s="33"/>
      <c r="BXO33" s="33"/>
      <c r="BXP33" s="33"/>
      <c r="BXQ33" s="33"/>
      <c r="BXR33" s="33"/>
      <c r="BXS33" s="33"/>
      <c r="BXT33" s="33"/>
      <c r="BXU33" s="33"/>
      <c r="BXV33" s="33"/>
      <c r="BXW33" s="33"/>
      <c r="BXX33" s="33"/>
      <c r="BXY33" s="33"/>
      <c r="BXZ33" s="33"/>
      <c r="BYA33" s="33"/>
      <c r="BYB33" s="33"/>
      <c r="BYC33" s="33"/>
      <c r="BYD33" s="33"/>
      <c r="BYE33" s="33"/>
      <c r="BYF33" s="33"/>
      <c r="BYG33" s="33"/>
      <c r="BYH33" s="33"/>
      <c r="BYI33" s="33"/>
      <c r="BYJ33" s="33"/>
      <c r="BYK33" s="33"/>
      <c r="BYL33" s="33"/>
      <c r="BYM33" s="33"/>
      <c r="BYN33" s="33"/>
      <c r="BYO33" s="33"/>
      <c r="BYP33" s="33"/>
      <c r="BYQ33" s="33"/>
      <c r="BYR33" s="33"/>
      <c r="BYS33" s="33"/>
      <c r="BYT33" s="33"/>
      <c r="BYU33" s="33"/>
      <c r="BYV33" s="33"/>
      <c r="BYW33" s="33"/>
      <c r="BYX33" s="33"/>
      <c r="BYY33" s="33"/>
      <c r="BYZ33" s="33"/>
      <c r="BZA33" s="33"/>
      <c r="BZB33" s="33"/>
      <c r="BZC33" s="33"/>
      <c r="BZD33" s="33"/>
      <c r="BZE33" s="33"/>
      <c r="BZF33" s="33"/>
      <c r="BZG33" s="33"/>
      <c r="BZH33" s="33"/>
      <c r="BZI33" s="33"/>
      <c r="BZJ33" s="33"/>
      <c r="BZK33" s="33"/>
      <c r="BZL33" s="33"/>
      <c r="BZM33" s="33"/>
      <c r="BZN33" s="33"/>
      <c r="BZO33" s="33"/>
      <c r="BZP33" s="33"/>
      <c r="BZQ33" s="33"/>
      <c r="BZR33" s="33"/>
      <c r="BZS33" s="33"/>
      <c r="BZT33" s="33"/>
      <c r="BZU33" s="33"/>
      <c r="BZV33" s="33"/>
      <c r="BZW33" s="33"/>
      <c r="BZX33" s="33"/>
      <c r="BZY33" s="33"/>
      <c r="BZZ33" s="33"/>
      <c r="CAA33" s="33"/>
      <c r="CAB33" s="33"/>
      <c r="CAC33" s="33"/>
      <c r="CAD33" s="33"/>
      <c r="CAE33" s="33"/>
      <c r="CAF33" s="33"/>
      <c r="CAG33" s="33"/>
      <c r="CAH33" s="33"/>
      <c r="CAI33" s="33"/>
      <c r="CAJ33" s="33"/>
      <c r="CAK33" s="33"/>
      <c r="CAL33" s="33"/>
      <c r="CAM33" s="33"/>
      <c r="CAN33" s="33"/>
      <c r="CAO33" s="33"/>
      <c r="CAP33" s="33"/>
      <c r="CAQ33" s="33"/>
      <c r="CAR33" s="33"/>
      <c r="CAS33" s="33"/>
      <c r="CAT33" s="33"/>
      <c r="CAU33" s="33"/>
      <c r="CAV33" s="33"/>
      <c r="CAW33" s="33"/>
      <c r="CAX33" s="33"/>
      <c r="CAY33" s="33"/>
      <c r="CAZ33" s="33"/>
      <c r="CBA33" s="33"/>
      <c r="CBB33" s="33"/>
      <c r="CBC33" s="33"/>
      <c r="CBD33" s="33"/>
      <c r="CBE33" s="33"/>
      <c r="CBF33" s="33"/>
      <c r="CBG33" s="33"/>
      <c r="CBH33" s="33"/>
      <c r="CBI33" s="33"/>
      <c r="CBJ33" s="33"/>
      <c r="CBK33" s="33"/>
      <c r="CBL33" s="33"/>
      <c r="CBM33" s="33"/>
      <c r="CBN33" s="33"/>
      <c r="CBO33" s="33"/>
      <c r="CBP33" s="33"/>
      <c r="CBQ33" s="33"/>
      <c r="CBR33" s="33"/>
      <c r="CBS33" s="33"/>
      <c r="CBT33" s="33"/>
      <c r="CBU33" s="33"/>
      <c r="CBV33" s="33"/>
      <c r="CBW33" s="33"/>
      <c r="CBX33" s="33"/>
      <c r="CBY33" s="33"/>
      <c r="CBZ33" s="33"/>
      <c r="CCA33" s="33"/>
      <c r="CCB33" s="33"/>
      <c r="CCC33" s="33"/>
      <c r="CCD33" s="33"/>
      <c r="CCE33" s="33"/>
      <c r="CCF33" s="33"/>
      <c r="CCG33" s="33"/>
      <c r="CCH33" s="33"/>
      <c r="CCI33" s="33"/>
      <c r="CCJ33" s="33"/>
      <c r="CCK33" s="33"/>
      <c r="CCL33" s="33"/>
      <c r="CCM33" s="33"/>
      <c r="CCN33" s="33"/>
      <c r="CCO33" s="33"/>
      <c r="CCP33" s="33"/>
      <c r="CCQ33" s="33"/>
      <c r="CCR33" s="33"/>
      <c r="CCS33" s="33"/>
      <c r="CCT33" s="33"/>
      <c r="CCU33" s="33"/>
      <c r="CCV33" s="33"/>
      <c r="CCW33" s="33"/>
      <c r="CCX33" s="33"/>
      <c r="CCY33" s="33"/>
      <c r="CCZ33" s="33"/>
      <c r="CDA33" s="33"/>
      <c r="CDB33" s="33"/>
      <c r="CDC33" s="33"/>
      <c r="CDD33" s="33"/>
      <c r="CDE33" s="33"/>
      <c r="CDF33" s="33"/>
      <c r="CDG33" s="33"/>
      <c r="CDH33" s="33"/>
      <c r="CDI33" s="33"/>
      <c r="CDJ33" s="33"/>
      <c r="CDK33" s="33"/>
      <c r="CDL33" s="33"/>
      <c r="CDM33" s="33"/>
      <c r="CDN33" s="33"/>
      <c r="CDO33" s="33"/>
      <c r="CDP33" s="33"/>
      <c r="CDQ33" s="33"/>
      <c r="CDR33" s="33"/>
      <c r="CDS33" s="33"/>
      <c r="CDT33" s="33"/>
      <c r="CDU33" s="33"/>
      <c r="CDV33" s="33"/>
      <c r="CDW33" s="33"/>
      <c r="CDX33" s="33"/>
      <c r="CDY33" s="33"/>
      <c r="CDZ33" s="33"/>
      <c r="CEA33" s="33"/>
      <c r="CEB33" s="33"/>
      <c r="CEC33" s="33"/>
      <c r="CED33" s="33"/>
      <c r="CEE33" s="33"/>
      <c r="CEF33" s="33"/>
      <c r="CEG33" s="33"/>
      <c r="CEH33" s="33"/>
      <c r="CEI33" s="33"/>
      <c r="CEJ33" s="33"/>
      <c r="CEK33" s="33"/>
      <c r="CEL33" s="33"/>
      <c r="CEM33" s="33"/>
      <c r="CEN33" s="33"/>
      <c r="CEO33" s="33"/>
      <c r="CEP33" s="33"/>
      <c r="CEQ33" s="33"/>
      <c r="CER33" s="33"/>
      <c r="CES33" s="33"/>
      <c r="CET33" s="33"/>
      <c r="CEU33" s="33"/>
      <c r="CEV33" s="33"/>
      <c r="CEW33" s="33"/>
      <c r="CEX33" s="33"/>
      <c r="CEY33" s="33"/>
      <c r="CEZ33" s="33"/>
      <c r="CFA33" s="33"/>
      <c r="CFB33" s="33"/>
      <c r="CFC33" s="33"/>
      <c r="CFD33" s="33"/>
      <c r="CFE33" s="33"/>
      <c r="CFF33" s="33"/>
      <c r="CFG33" s="33"/>
      <c r="CFH33" s="33"/>
      <c r="CFI33" s="33"/>
      <c r="CFJ33" s="33"/>
      <c r="CFK33" s="33"/>
      <c r="CFL33" s="33"/>
      <c r="CFM33" s="33"/>
      <c r="CFN33" s="33"/>
      <c r="CFO33" s="33"/>
      <c r="CFP33" s="33"/>
      <c r="CFQ33" s="33"/>
      <c r="CFR33" s="33"/>
      <c r="CFS33" s="33"/>
      <c r="CFT33" s="33"/>
      <c r="CFU33" s="33"/>
      <c r="CFV33" s="33"/>
      <c r="CFW33" s="33"/>
      <c r="CFX33" s="33"/>
      <c r="CFY33" s="33"/>
      <c r="CFZ33" s="33"/>
      <c r="CGA33" s="33"/>
      <c r="CGB33" s="33"/>
      <c r="CGC33" s="33"/>
      <c r="CGD33" s="33"/>
      <c r="CGE33" s="33"/>
      <c r="CGF33" s="33"/>
      <c r="CGG33" s="33"/>
      <c r="CGH33" s="33"/>
      <c r="CGI33" s="33"/>
      <c r="CGJ33" s="33"/>
      <c r="CGK33" s="33"/>
      <c r="CGL33" s="33"/>
      <c r="CGM33" s="33"/>
      <c r="CGN33" s="33"/>
      <c r="CGO33" s="33"/>
      <c r="CGP33" s="33"/>
      <c r="CGQ33" s="33"/>
      <c r="CGR33" s="33"/>
      <c r="CGS33" s="33"/>
      <c r="CGT33" s="33"/>
      <c r="CGU33" s="33"/>
      <c r="CGV33" s="33"/>
      <c r="CGW33" s="33"/>
      <c r="CGX33" s="33"/>
      <c r="CGY33" s="33"/>
      <c r="CGZ33" s="33"/>
      <c r="CHA33" s="33"/>
      <c r="CHB33" s="33"/>
      <c r="CHC33" s="33"/>
      <c r="CHD33" s="33"/>
      <c r="CHE33" s="33"/>
      <c r="CHF33" s="33"/>
      <c r="CHG33" s="33"/>
      <c r="CHH33" s="33"/>
      <c r="CHI33" s="33"/>
      <c r="CHJ33" s="33"/>
      <c r="CHK33" s="33"/>
      <c r="CHL33" s="33"/>
      <c r="CHM33" s="33"/>
      <c r="CHN33" s="33"/>
      <c r="CHO33" s="33"/>
      <c r="CHP33" s="33"/>
      <c r="CHQ33" s="33"/>
      <c r="CHR33" s="33"/>
      <c r="CHS33" s="33"/>
      <c r="CHT33" s="33"/>
      <c r="CHU33" s="33"/>
      <c r="CHV33" s="33"/>
      <c r="CHW33" s="33"/>
      <c r="CHX33" s="33"/>
      <c r="CHY33" s="33"/>
      <c r="CHZ33" s="33"/>
      <c r="CIA33" s="33"/>
      <c r="CIB33" s="33"/>
      <c r="CIC33" s="33"/>
      <c r="CID33" s="33"/>
      <c r="CIE33" s="33"/>
      <c r="CIF33" s="33"/>
      <c r="CIG33" s="33"/>
      <c r="CIH33" s="33"/>
      <c r="CII33" s="33"/>
      <c r="CIJ33" s="33"/>
      <c r="CIK33" s="33"/>
      <c r="CIL33" s="33"/>
      <c r="CIM33" s="33"/>
      <c r="CIN33" s="33"/>
      <c r="CIO33" s="33"/>
      <c r="CIP33" s="33"/>
      <c r="CIQ33" s="33"/>
      <c r="CIR33" s="33"/>
      <c r="CIS33" s="33"/>
      <c r="CIT33" s="33"/>
      <c r="CIU33" s="33"/>
      <c r="CIV33" s="33"/>
      <c r="CIW33" s="33"/>
      <c r="CIX33" s="33"/>
      <c r="CIY33" s="33"/>
      <c r="CIZ33" s="33"/>
      <c r="CJA33" s="33"/>
      <c r="CJB33" s="33"/>
      <c r="CJC33" s="33"/>
      <c r="CJD33" s="33"/>
      <c r="CJE33" s="33"/>
      <c r="CJF33" s="33"/>
      <c r="CJG33" s="33"/>
      <c r="CJH33" s="33"/>
      <c r="CJI33" s="33"/>
      <c r="CJJ33" s="33"/>
      <c r="CJK33" s="33"/>
      <c r="CJL33" s="33"/>
      <c r="CJM33" s="33"/>
      <c r="CJN33" s="33"/>
      <c r="CJO33" s="33"/>
      <c r="CJP33" s="33"/>
      <c r="CJQ33" s="33"/>
      <c r="CJR33" s="33"/>
      <c r="CJS33" s="33"/>
      <c r="CJT33" s="33"/>
      <c r="CJU33" s="33"/>
      <c r="CJV33" s="33"/>
      <c r="CJW33" s="33"/>
      <c r="CJX33" s="33"/>
      <c r="CJY33" s="33"/>
      <c r="CJZ33" s="33"/>
      <c r="CKA33" s="33"/>
      <c r="CKB33" s="33"/>
      <c r="CKC33" s="33"/>
      <c r="CKD33" s="33"/>
      <c r="CKE33" s="33"/>
      <c r="CKF33" s="33"/>
      <c r="CKG33" s="33"/>
      <c r="CKH33" s="33"/>
      <c r="CKI33" s="33"/>
      <c r="CKJ33" s="33"/>
      <c r="CKK33" s="33"/>
      <c r="CKL33" s="33"/>
      <c r="CKM33" s="33"/>
      <c r="CKN33" s="33"/>
      <c r="CKO33" s="33"/>
      <c r="CKP33" s="33"/>
      <c r="CKQ33" s="33"/>
      <c r="CKR33" s="33"/>
      <c r="CKS33" s="33"/>
      <c r="CKT33" s="33"/>
      <c r="CKU33" s="33"/>
      <c r="CKV33" s="33"/>
      <c r="CKW33" s="33"/>
      <c r="CKX33" s="33"/>
      <c r="CKY33" s="33"/>
      <c r="CKZ33" s="33"/>
      <c r="CLA33" s="33"/>
      <c r="CLB33" s="33"/>
      <c r="CLC33" s="33"/>
      <c r="CLD33" s="33"/>
      <c r="CLE33" s="33"/>
      <c r="CLF33" s="33"/>
      <c r="CLG33" s="33"/>
      <c r="CLH33" s="33"/>
      <c r="CLI33" s="33"/>
      <c r="CLJ33" s="33"/>
      <c r="CLK33" s="33"/>
      <c r="CLL33" s="33"/>
      <c r="CLM33" s="33"/>
      <c r="CLN33" s="33"/>
      <c r="CLO33" s="33"/>
      <c r="CLP33" s="33"/>
      <c r="CLQ33" s="33"/>
      <c r="CLR33" s="33"/>
      <c r="CLS33" s="33"/>
      <c r="CLT33" s="33"/>
      <c r="CLU33" s="33"/>
      <c r="CLV33" s="33"/>
      <c r="CLW33" s="33"/>
      <c r="CLX33" s="33"/>
      <c r="CLY33" s="33"/>
      <c r="CLZ33" s="33"/>
      <c r="CMA33" s="33"/>
      <c r="CMB33" s="33"/>
      <c r="CMC33" s="33"/>
      <c r="CMD33" s="33"/>
      <c r="CME33" s="33"/>
      <c r="CMF33" s="33"/>
      <c r="CMG33" s="33"/>
      <c r="CMH33" s="33"/>
      <c r="CMI33" s="33"/>
      <c r="CMJ33" s="33"/>
      <c r="CMK33" s="33"/>
      <c r="CML33" s="33"/>
      <c r="CMM33" s="33"/>
      <c r="CMN33" s="33"/>
      <c r="CMO33" s="33"/>
      <c r="CMP33" s="33"/>
      <c r="CMQ33" s="33"/>
      <c r="CMR33" s="33"/>
      <c r="CMS33" s="33"/>
      <c r="CMT33" s="33"/>
      <c r="CMU33" s="33"/>
      <c r="CMV33" s="33"/>
      <c r="CMW33" s="33"/>
      <c r="CMX33" s="33"/>
      <c r="CMY33" s="33"/>
      <c r="CMZ33" s="33"/>
      <c r="CNA33" s="33"/>
      <c r="CNB33" s="33"/>
      <c r="CNC33" s="33"/>
      <c r="CND33" s="33"/>
      <c r="CNE33" s="33"/>
      <c r="CNF33" s="33"/>
      <c r="CNG33" s="33"/>
      <c r="CNH33" s="33"/>
      <c r="CNI33" s="33"/>
      <c r="CNJ33" s="33"/>
      <c r="CNK33" s="33"/>
      <c r="CNL33" s="33"/>
      <c r="CNM33" s="33"/>
      <c r="CNN33" s="33"/>
      <c r="CNO33" s="33"/>
      <c r="CNP33" s="33"/>
      <c r="CNQ33" s="33"/>
      <c r="CNR33" s="33"/>
      <c r="CNS33" s="33"/>
      <c r="CNT33" s="33"/>
      <c r="CNU33" s="33"/>
      <c r="CNV33" s="33"/>
      <c r="CNW33" s="33"/>
      <c r="CNX33" s="33"/>
      <c r="CNY33" s="33"/>
      <c r="CNZ33" s="33"/>
      <c r="COA33" s="33"/>
      <c r="COB33" s="33"/>
      <c r="COC33" s="33"/>
      <c r="COD33" s="33"/>
      <c r="COE33" s="33"/>
      <c r="COF33" s="33"/>
      <c r="COG33" s="33"/>
      <c r="COH33" s="33"/>
      <c r="COI33" s="33"/>
      <c r="COJ33" s="33"/>
      <c r="COK33" s="33"/>
      <c r="COL33" s="33"/>
      <c r="COM33" s="33"/>
      <c r="CON33" s="33"/>
      <c r="COO33" s="33"/>
      <c r="COP33" s="33"/>
      <c r="COQ33" s="33"/>
      <c r="COR33" s="33"/>
      <c r="COS33" s="33"/>
      <c r="COT33" s="33"/>
      <c r="COU33" s="33"/>
      <c r="COV33" s="33"/>
      <c r="COW33" s="33"/>
      <c r="COX33" s="33"/>
      <c r="COY33" s="33"/>
      <c r="COZ33" s="33"/>
      <c r="CPA33" s="33"/>
      <c r="CPB33" s="33"/>
      <c r="CPC33" s="33"/>
      <c r="CPD33" s="33"/>
      <c r="CPE33" s="33"/>
      <c r="CPF33" s="33"/>
      <c r="CPG33" s="33"/>
      <c r="CPH33" s="33"/>
      <c r="CPI33" s="33"/>
      <c r="CPJ33" s="33"/>
      <c r="CPK33" s="33"/>
      <c r="CPL33" s="33"/>
      <c r="CPM33" s="33"/>
      <c r="CPN33" s="33"/>
      <c r="CPO33" s="33"/>
      <c r="CPP33" s="33"/>
      <c r="CPQ33" s="33"/>
      <c r="CPR33" s="33"/>
      <c r="CPS33" s="33"/>
      <c r="CPT33" s="33"/>
      <c r="CPU33" s="33"/>
      <c r="CPV33" s="33"/>
      <c r="CPW33" s="33"/>
      <c r="CPX33" s="33"/>
      <c r="CPY33" s="33"/>
      <c r="CPZ33" s="33"/>
      <c r="CQA33" s="33"/>
      <c r="CQB33" s="33"/>
      <c r="CQC33" s="33"/>
      <c r="CQD33" s="33"/>
      <c r="CQE33" s="33"/>
      <c r="CQF33" s="33"/>
      <c r="CQG33" s="33"/>
      <c r="CQH33" s="33"/>
      <c r="CQI33" s="33"/>
      <c r="CQJ33" s="33"/>
      <c r="CQK33" s="33"/>
      <c r="CQL33" s="33"/>
      <c r="CQM33" s="33"/>
      <c r="CQN33" s="33"/>
      <c r="CQO33" s="33"/>
      <c r="CQP33" s="33"/>
      <c r="CQQ33" s="33"/>
      <c r="CQR33" s="33"/>
      <c r="CQS33" s="33"/>
      <c r="CQT33" s="33"/>
      <c r="CQU33" s="33"/>
      <c r="CQV33" s="33"/>
      <c r="CQW33" s="33"/>
      <c r="CQX33" s="33"/>
      <c r="CQY33" s="33"/>
      <c r="CQZ33" s="33"/>
      <c r="CRA33" s="33"/>
      <c r="CRB33" s="33"/>
      <c r="CRC33" s="33"/>
      <c r="CRD33" s="33"/>
      <c r="CRE33" s="33"/>
      <c r="CRF33" s="33"/>
      <c r="CRG33" s="33"/>
      <c r="CRH33" s="33"/>
      <c r="CRI33" s="33"/>
      <c r="CRJ33" s="33"/>
      <c r="CRK33" s="33"/>
      <c r="CRL33" s="33"/>
      <c r="CRM33" s="33"/>
      <c r="CRN33" s="33"/>
      <c r="CRO33" s="33"/>
      <c r="CRP33" s="33"/>
      <c r="CRQ33" s="33"/>
      <c r="CRR33" s="33"/>
      <c r="CRS33" s="33"/>
      <c r="CRT33" s="33"/>
      <c r="CRU33" s="33"/>
      <c r="CRV33" s="33"/>
      <c r="CRW33" s="33"/>
      <c r="CRX33" s="33"/>
      <c r="CRY33" s="33"/>
      <c r="CRZ33" s="33"/>
      <c r="CSA33" s="33"/>
      <c r="CSB33" s="33"/>
      <c r="CSC33" s="33"/>
      <c r="CSD33" s="33"/>
      <c r="CSE33" s="33"/>
      <c r="CSF33" s="33"/>
      <c r="CSG33" s="33"/>
      <c r="CSH33" s="33"/>
      <c r="CSI33" s="33"/>
      <c r="CSJ33" s="33"/>
      <c r="CSK33" s="33"/>
      <c r="CSL33" s="33"/>
      <c r="CSM33" s="33"/>
      <c r="CSN33" s="33"/>
      <c r="CSO33" s="33"/>
      <c r="CSP33" s="33"/>
      <c r="CSQ33" s="33"/>
      <c r="CSR33" s="33"/>
      <c r="CSS33" s="33"/>
      <c r="CST33" s="33"/>
      <c r="CSU33" s="33"/>
      <c r="CSV33" s="33"/>
      <c r="CSW33" s="33"/>
      <c r="CSX33" s="33"/>
      <c r="CSY33" s="33"/>
      <c r="CSZ33" s="33"/>
      <c r="CTA33" s="33"/>
      <c r="CTB33" s="33"/>
      <c r="CTC33" s="33"/>
      <c r="CTD33" s="33"/>
      <c r="CTE33" s="33"/>
      <c r="CTF33" s="33"/>
      <c r="CTG33" s="33"/>
      <c r="CTH33" s="33"/>
      <c r="CTI33" s="33"/>
      <c r="CTJ33" s="33"/>
      <c r="CTK33" s="33"/>
      <c r="CTL33" s="33"/>
      <c r="CTM33" s="33"/>
      <c r="CTN33" s="33"/>
      <c r="CTO33" s="33"/>
      <c r="CTP33" s="33"/>
      <c r="CTQ33" s="33"/>
      <c r="CTR33" s="33"/>
      <c r="CTS33" s="33"/>
      <c r="CTT33" s="33"/>
      <c r="CTU33" s="33"/>
      <c r="CTV33" s="33"/>
      <c r="CTW33" s="33"/>
      <c r="CTX33" s="33"/>
      <c r="CTY33" s="33"/>
      <c r="CTZ33" s="33"/>
      <c r="CUA33" s="33"/>
      <c r="CUB33" s="33"/>
      <c r="CUC33" s="33"/>
      <c r="CUD33" s="33"/>
      <c r="CUE33" s="33"/>
      <c r="CUF33" s="33"/>
      <c r="CUG33" s="33"/>
      <c r="CUH33" s="33"/>
      <c r="CUI33" s="33"/>
      <c r="CUJ33" s="33"/>
      <c r="CUK33" s="33"/>
      <c r="CUL33" s="33"/>
      <c r="CUM33" s="33"/>
      <c r="CUN33" s="33"/>
      <c r="CUO33" s="33"/>
      <c r="CUP33" s="33"/>
      <c r="CUQ33" s="33"/>
      <c r="CUR33" s="33"/>
      <c r="CUS33" s="33"/>
      <c r="CUT33" s="33"/>
      <c r="CUU33" s="33"/>
      <c r="CUV33" s="33"/>
      <c r="CUW33" s="33"/>
      <c r="CUX33" s="33"/>
      <c r="CUY33" s="33"/>
      <c r="CUZ33" s="33"/>
      <c r="CVA33" s="33"/>
      <c r="CVB33" s="33"/>
      <c r="CVC33" s="33"/>
      <c r="CVD33" s="33"/>
      <c r="CVE33" s="33"/>
      <c r="CVF33" s="33"/>
      <c r="CVG33" s="33"/>
      <c r="CVH33" s="33"/>
      <c r="CVI33" s="33"/>
      <c r="CVJ33" s="33"/>
      <c r="CVK33" s="33"/>
      <c r="CVL33" s="33"/>
      <c r="CVM33" s="33"/>
      <c r="CVN33" s="33"/>
      <c r="CVO33" s="33"/>
      <c r="CVP33" s="33"/>
      <c r="CVQ33" s="33"/>
      <c r="CVR33" s="33"/>
      <c r="CVS33" s="33"/>
      <c r="CVT33" s="33"/>
      <c r="CVU33" s="33"/>
      <c r="CVV33" s="33"/>
      <c r="CVW33" s="33"/>
      <c r="CVX33" s="33"/>
      <c r="CVY33" s="33"/>
      <c r="CVZ33" s="33"/>
      <c r="CWA33" s="33"/>
      <c r="CWB33" s="33"/>
      <c r="CWC33" s="33"/>
      <c r="CWD33" s="33"/>
      <c r="CWE33" s="33"/>
      <c r="CWF33" s="33"/>
      <c r="CWG33" s="33"/>
      <c r="CWH33" s="33"/>
      <c r="CWI33" s="33"/>
      <c r="CWJ33" s="33"/>
      <c r="CWK33" s="33"/>
      <c r="CWL33" s="33"/>
      <c r="CWM33" s="33"/>
      <c r="CWN33" s="33"/>
      <c r="CWO33" s="33"/>
      <c r="CWP33" s="33"/>
      <c r="CWQ33" s="33"/>
      <c r="CWR33" s="33"/>
      <c r="CWS33" s="33"/>
      <c r="CWT33" s="33"/>
      <c r="CWU33" s="33"/>
      <c r="CWV33" s="33"/>
      <c r="CWW33" s="33"/>
      <c r="CWX33" s="33"/>
      <c r="CWY33" s="33"/>
      <c r="CWZ33" s="33"/>
      <c r="CXA33" s="33"/>
      <c r="CXB33" s="33"/>
      <c r="CXC33" s="33"/>
      <c r="CXD33" s="33"/>
      <c r="CXE33" s="33"/>
      <c r="CXF33" s="33"/>
      <c r="CXG33" s="33"/>
      <c r="CXH33" s="33"/>
      <c r="CXI33" s="33"/>
      <c r="CXJ33" s="33"/>
      <c r="CXK33" s="33"/>
      <c r="CXL33" s="33"/>
      <c r="CXM33" s="33"/>
      <c r="CXN33" s="33"/>
      <c r="CXO33" s="33"/>
      <c r="CXP33" s="33"/>
      <c r="CXQ33" s="33"/>
      <c r="CXR33" s="33"/>
      <c r="CXS33" s="33"/>
      <c r="CXT33" s="33"/>
      <c r="CXU33" s="33"/>
      <c r="CXV33" s="33"/>
      <c r="CXW33" s="33"/>
      <c r="CXX33" s="33"/>
      <c r="CXY33" s="33"/>
      <c r="CXZ33" s="33"/>
      <c r="CYA33" s="33"/>
      <c r="CYB33" s="33"/>
      <c r="CYC33" s="33"/>
      <c r="CYD33" s="33"/>
      <c r="CYE33" s="33"/>
      <c r="CYF33" s="33"/>
      <c r="CYG33" s="33"/>
      <c r="CYH33" s="33"/>
      <c r="CYI33" s="33"/>
      <c r="CYJ33" s="33"/>
      <c r="CYK33" s="33"/>
      <c r="CYL33" s="33"/>
      <c r="CYM33" s="33"/>
      <c r="CYN33" s="33"/>
      <c r="CYO33" s="33"/>
      <c r="CYP33" s="33"/>
      <c r="CYQ33" s="33"/>
      <c r="CYR33" s="33"/>
      <c r="CYS33" s="33"/>
      <c r="CYT33" s="33"/>
      <c r="CYU33" s="33"/>
      <c r="CYV33" s="33"/>
      <c r="CYW33" s="33"/>
      <c r="CYX33" s="33"/>
      <c r="CYY33" s="33"/>
      <c r="CYZ33" s="33"/>
      <c r="CZA33" s="33"/>
      <c r="CZB33" s="33"/>
      <c r="CZC33" s="33"/>
      <c r="CZD33" s="33"/>
      <c r="CZE33" s="33"/>
      <c r="CZF33" s="33"/>
      <c r="CZG33" s="33"/>
      <c r="CZH33" s="33"/>
      <c r="CZI33" s="33"/>
      <c r="CZJ33" s="33"/>
      <c r="CZK33" s="33"/>
      <c r="CZL33" s="33"/>
      <c r="CZM33" s="33"/>
      <c r="CZN33" s="33"/>
      <c r="CZO33" s="33"/>
      <c r="CZP33" s="33"/>
      <c r="CZQ33" s="33"/>
      <c r="CZR33" s="33"/>
      <c r="CZS33" s="33"/>
      <c r="CZT33" s="33"/>
      <c r="CZU33" s="33"/>
      <c r="CZV33" s="33"/>
      <c r="CZW33" s="33"/>
      <c r="CZX33" s="33"/>
      <c r="CZY33" s="33"/>
      <c r="CZZ33" s="33"/>
      <c r="DAA33" s="33"/>
      <c r="DAB33" s="33"/>
      <c r="DAC33" s="33"/>
      <c r="DAD33" s="33"/>
      <c r="DAE33" s="33"/>
      <c r="DAF33" s="33"/>
      <c r="DAG33" s="33"/>
      <c r="DAH33" s="33"/>
      <c r="DAI33" s="33"/>
      <c r="DAJ33" s="33"/>
      <c r="DAK33" s="33"/>
      <c r="DAL33" s="33"/>
      <c r="DAM33" s="33"/>
      <c r="DAN33" s="33"/>
      <c r="DAO33" s="33"/>
      <c r="DAP33" s="33"/>
      <c r="DAQ33" s="33"/>
      <c r="DAR33" s="33"/>
      <c r="DAS33" s="33"/>
      <c r="DAT33" s="33"/>
      <c r="DAU33" s="33"/>
      <c r="DAV33" s="33"/>
      <c r="DAW33" s="33"/>
      <c r="DAX33" s="33"/>
      <c r="DAY33" s="33"/>
      <c r="DAZ33" s="33"/>
      <c r="DBA33" s="33"/>
      <c r="DBB33" s="33"/>
      <c r="DBC33" s="33"/>
      <c r="DBD33" s="33"/>
      <c r="DBE33" s="33"/>
      <c r="DBF33" s="33"/>
      <c r="DBG33" s="33"/>
      <c r="DBH33" s="33"/>
      <c r="DBI33" s="33"/>
      <c r="DBJ33" s="33"/>
      <c r="DBK33" s="33"/>
      <c r="DBL33" s="33"/>
      <c r="DBM33" s="33"/>
      <c r="DBN33" s="33"/>
      <c r="DBO33" s="33"/>
      <c r="DBP33" s="33"/>
      <c r="DBQ33" s="33"/>
      <c r="DBR33" s="33"/>
      <c r="DBS33" s="33"/>
      <c r="DBT33" s="33"/>
      <c r="DBU33" s="33"/>
      <c r="DBV33" s="33"/>
      <c r="DBW33" s="33"/>
      <c r="DBX33" s="33"/>
      <c r="DBY33" s="33"/>
      <c r="DBZ33" s="33"/>
      <c r="DCA33" s="33"/>
      <c r="DCB33" s="33"/>
      <c r="DCC33" s="33"/>
      <c r="DCD33" s="33"/>
      <c r="DCE33" s="33"/>
      <c r="DCF33" s="33"/>
      <c r="DCG33" s="33"/>
      <c r="DCH33" s="33"/>
      <c r="DCI33" s="33"/>
      <c r="DCJ33" s="33"/>
      <c r="DCK33" s="33"/>
      <c r="DCL33" s="33"/>
      <c r="DCM33" s="33"/>
      <c r="DCN33" s="33"/>
      <c r="DCO33" s="33"/>
      <c r="DCP33" s="33"/>
      <c r="DCQ33" s="33"/>
      <c r="DCR33" s="33"/>
      <c r="DCS33" s="33"/>
      <c r="DCT33" s="33"/>
      <c r="DCU33" s="33"/>
      <c r="DCV33" s="33"/>
      <c r="DCW33" s="33"/>
      <c r="DCX33" s="33"/>
      <c r="DCY33" s="33"/>
      <c r="DCZ33" s="33"/>
      <c r="DDA33" s="33"/>
      <c r="DDB33" s="33"/>
      <c r="DDC33" s="33"/>
      <c r="DDD33" s="33"/>
      <c r="DDE33" s="33"/>
      <c r="DDF33" s="33"/>
      <c r="DDG33" s="33"/>
      <c r="DDH33" s="33"/>
      <c r="DDI33" s="33"/>
      <c r="DDJ33" s="33"/>
      <c r="DDK33" s="33"/>
      <c r="DDL33" s="33"/>
      <c r="DDM33" s="33"/>
      <c r="DDN33" s="33"/>
      <c r="DDO33" s="33"/>
      <c r="DDP33" s="33"/>
      <c r="DDQ33" s="33"/>
      <c r="DDR33" s="33"/>
      <c r="DDS33" s="33"/>
      <c r="DDT33" s="33"/>
      <c r="DDU33" s="33"/>
      <c r="DDV33" s="33"/>
      <c r="DDW33" s="33"/>
      <c r="DDX33" s="33"/>
      <c r="DDY33" s="33"/>
      <c r="DDZ33" s="33"/>
      <c r="DEA33" s="33"/>
      <c r="DEB33" s="33"/>
      <c r="DEC33" s="33"/>
      <c r="DED33" s="33"/>
      <c r="DEE33" s="33"/>
      <c r="DEF33" s="33"/>
      <c r="DEG33" s="33"/>
      <c r="DEH33" s="33"/>
      <c r="DEI33" s="33"/>
      <c r="DEJ33" s="33"/>
      <c r="DEK33" s="33"/>
      <c r="DEL33" s="33"/>
      <c r="DEM33" s="33"/>
      <c r="DEN33" s="33"/>
      <c r="DEO33" s="33"/>
      <c r="DEP33" s="33"/>
      <c r="DEQ33" s="33"/>
      <c r="DER33" s="33"/>
      <c r="DES33" s="33"/>
      <c r="DET33" s="33"/>
      <c r="DEU33" s="33"/>
      <c r="DEV33" s="33"/>
      <c r="DEW33" s="33"/>
      <c r="DEX33" s="33"/>
      <c r="DEY33" s="33"/>
      <c r="DEZ33" s="33"/>
      <c r="DFA33" s="33"/>
      <c r="DFB33" s="33"/>
      <c r="DFC33" s="33"/>
      <c r="DFD33" s="33"/>
      <c r="DFE33" s="33"/>
      <c r="DFF33" s="33"/>
      <c r="DFG33" s="33"/>
      <c r="DFH33" s="33"/>
      <c r="DFI33" s="33"/>
      <c r="DFJ33" s="33"/>
      <c r="DFK33" s="33"/>
      <c r="DFL33" s="33"/>
      <c r="DFM33" s="33"/>
      <c r="DFN33" s="33"/>
      <c r="DFO33" s="33"/>
      <c r="DFP33" s="33"/>
      <c r="DFQ33" s="33"/>
      <c r="DFR33" s="33"/>
      <c r="DFS33" s="33"/>
      <c r="DFT33" s="33"/>
      <c r="DFU33" s="33"/>
      <c r="DFV33" s="33"/>
      <c r="DFW33" s="33"/>
      <c r="DFX33" s="33"/>
      <c r="DFY33" s="33"/>
      <c r="DFZ33" s="33"/>
      <c r="DGA33" s="33"/>
      <c r="DGB33" s="33"/>
      <c r="DGC33" s="33"/>
      <c r="DGD33" s="33"/>
      <c r="DGE33" s="33"/>
      <c r="DGF33" s="33"/>
      <c r="DGG33" s="33"/>
      <c r="DGH33" s="33"/>
      <c r="DGI33" s="33"/>
      <c r="DGJ33" s="33"/>
      <c r="DGK33" s="33"/>
      <c r="DGL33" s="33"/>
      <c r="DGM33" s="33"/>
      <c r="DGN33" s="33"/>
      <c r="DGO33" s="33"/>
      <c r="DGP33" s="33"/>
      <c r="DGQ33" s="33"/>
      <c r="DGR33" s="33"/>
      <c r="DGS33" s="33"/>
      <c r="DGT33" s="33"/>
      <c r="DGU33" s="33"/>
      <c r="DGV33" s="33"/>
      <c r="DGW33" s="33"/>
      <c r="DGX33" s="33"/>
      <c r="DGY33" s="33"/>
      <c r="DGZ33" s="33"/>
      <c r="DHA33" s="33"/>
      <c r="DHB33" s="33"/>
      <c r="DHC33" s="33"/>
      <c r="DHD33" s="33"/>
      <c r="DHE33" s="33"/>
      <c r="DHF33" s="33"/>
      <c r="DHG33" s="33"/>
      <c r="DHH33" s="33"/>
      <c r="DHI33" s="33"/>
      <c r="DHJ33" s="33"/>
      <c r="DHK33" s="33"/>
      <c r="DHL33" s="33"/>
      <c r="DHM33" s="33"/>
      <c r="DHN33" s="33"/>
      <c r="DHO33" s="33"/>
      <c r="DHP33" s="33"/>
      <c r="DHQ33" s="33"/>
      <c r="DHR33" s="33"/>
      <c r="DHS33" s="33"/>
      <c r="DHT33" s="33"/>
      <c r="DHU33" s="33"/>
      <c r="DHV33" s="33"/>
      <c r="DHW33" s="33"/>
      <c r="DHX33" s="33"/>
      <c r="DHY33" s="33"/>
      <c r="DHZ33" s="33"/>
      <c r="DIA33" s="33"/>
      <c r="DIB33" s="33"/>
      <c r="DIC33" s="33"/>
      <c r="DID33" s="33"/>
      <c r="DIE33" s="33"/>
      <c r="DIF33" s="33"/>
      <c r="DIG33" s="33"/>
      <c r="DIH33" s="33"/>
      <c r="DII33" s="33"/>
      <c r="DIJ33" s="33"/>
      <c r="DIK33" s="33"/>
      <c r="DIL33" s="33"/>
      <c r="DIM33" s="33"/>
      <c r="DIN33" s="33"/>
      <c r="DIO33" s="33"/>
      <c r="DIP33" s="33"/>
      <c r="DIQ33" s="33"/>
      <c r="DIR33" s="33"/>
      <c r="DIS33" s="33"/>
      <c r="DIT33" s="33"/>
      <c r="DIU33" s="33"/>
      <c r="DIV33" s="33"/>
      <c r="DIW33" s="33"/>
      <c r="DIX33" s="33"/>
      <c r="DIY33" s="33"/>
      <c r="DIZ33" s="33"/>
      <c r="DJA33" s="33"/>
      <c r="DJB33" s="33"/>
      <c r="DJC33" s="33"/>
      <c r="DJD33" s="33"/>
      <c r="DJE33" s="33"/>
      <c r="DJF33" s="33"/>
      <c r="DJG33" s="33"/>
      <c r="DJH33" s="33"/>
      <c r="DJI33" s="33"/>
      <c r="DJJ33" s="33"/>
      <c r="DJK33" s="33"/>
      <c r="DJL33" s="33"/>
      <c r="DJM33" s="33"/>
      <c r="DJN33" s="33"/>
      <c r="DJO33" s="33"/>
      <c r="DJP33" s="33"/>
      <c r="DJQ33" s="33"/>
      <c r="DJR33" s="33"/>
      <c r="DJS33" s="33"/>
      <c r="DJT33" s="33"/>
      <c r="DJU33" s="33"/>
      <c r="DJV33" s="33"/>
      <c r="DJW33" s="33"/>
      <c r="DJX33" s="33"/>
      <c r="DJY33" s="33"/>
      <c r="DJZ33" s="33"/>
      <c r="DKA33" s="33"/>
      <c r="DKB33" s="33"/>
      <c r="DKC33" s="33"/>
      <c r="DKD33" s="33"/>
      <c r="DKE33" s="33"/>
      <c r="DKF33" s="33"/>
      <c r="DKG33" s="33"/>
      <c r="DKH33" s="33"/>
      <c r="DKI33" s="33"/>
      <c r="DKJ33" s="33"/>
      <c r="DKK33" s="33"/>
      <c r="DKL33" s="33"/>
      <c r="DKM33" s="33"/>
      <c r="DKN33" s="33"/>
      <c r="DKO33" s="33"/>
      <c r="DKP33" s="33"/>
      <c r="DKQ33" s="33"/>
      <c r="DKR33" s="33"/>
      <c r="DKS33" s="33"/>
      <c r="DKT33" s="33"/>
      <c r="DKU33" s="33"/>
      <c r="DKV33" s="33"/>
      <c r="DKW33" s="33"/>
      <c r="DKX33" s="33"/>
      <c r="DKY33" s="33"/>
      <c r="DKZ33" s="33"/>
      <c r="DLA33" s="33"/>
      <c r="DLB33" s="33"/>
      <c r="DLC33" s="33"/>
      <c r="DLD33" s="33"/>
      <c r="DLE33" s="33"/>
      <c r="DLF33" s="33"/>
      <c r="DLG33" s="33"/>
      <c r="DLH33" s="33"/>
      <c r="DLI33" s="33"/>
      <c r="DLJ33" s="33"/>
      <c r="DLK33" s="33"/>
      <c r="DLL33" s="33"/>
      <c r="DLM33" s="33"/>
      <c r="DLN33" s="33"/>
      <c r="DLO33" s="33"/>
      <c r="DLP33" s="33"/>
      <c r="DLQ33" s="33"/>
      <c r="DLR33" s="33"/>
      <c r="DLS33" s="33"/>
      <c r="DLT33" s="33"/>
      <c r="DLU33" s="33"/>
      <c r="DLV33" s="33"/>
      <c r="DLW33" s="33"/>
      <c r="DLX33" s="33"/>
      <c r="DLY33" s="33"/>
      <c r="DLZ33" s="33"/>
      <c r="DMA33" s="33"/>
      <c r="DMB33" s="33"/>
      <c r="DMC33" s="33"/>
      <c r="DMD33" s="33"/>
      <c r="DME33" s="33"/>
      <c r="DMF33" s="33"/>
      <c r="DMG33" s="33"/>
      <c r="DMH33" s="33"/>
      <c r="DMI33" s="33"/>
      <c r="DMJ33" s="33"/>
      <c r="DMK33" s="33"/>
      <c r="DML33" s="33"/>
      <c r="DMM33" s="33"/>
      <c r="DMN33" s="33"/>
      <c r="DMO33" s="33"/>
      <c r="DMP33" s="33"/>
      <c r="DMQ33" s="33"/>
      <c r="DMR33" s="33"/>
      <c r="DMS33" s="33"/>
      <c r="DMT33" s="33"/>
      <c r="DMU33" s="33"/>
      <c r="DMV33" s="33"/>
      <c r="DMW33" s="33"/>
      <c r="DMX33" s="33"/>
      <c r="DMY33" s="33"/>
      <c r="DMZ33" s="33"/>
      <c r="DNA33" s="33"/>
      <c r="DNB33" s="33"/>
      <c r="DNC33" s="33"/>
      <c r="DND33" s="33"/>
      <c r="DNE33" s="33"/>
      <c r="DNF33" s="33"/>
      <c r="DNG33" s="33"/>
      <c r="DNH33" s="33"/>
      <c r="DNI33" s="33"/>
      <c r="DNJ33" s="33"/>
      <c r="DNK33" s="33"/>
      <c r="DNL33" s="33"/>
      <c r="DNM33" s="33"/>
      <c r="DNN33" s="33"/>
      <c r="DNO33" s="33"/>
      <c r="DNP33" s="33"/>
      <c r="DNQ33" s="33"/>
      <c r="DNR33" s="33"/>
      <c r="DNS33" s="33"/>
      <c r="DNT33" s="33"/>
      <c r="DNU33" s="33"/>
      <c r="DNV33" s="33"/>
      <c r="DNW33" s="33"/>
      <c r="DNX33" s="33"/>
      <c r="DNY33" s="33"/>
      <c r="DNZ33" s="33"/>
      <c r="DOA33" s="33"/>
      <c r="DOB33" s="33"/>
      <c r="DOC33" s="33"/>
      <c r="DOD33" s="33"/>
      <c r="DOE33" s="33"/>
      <c r="DOF33" s="33"/>
      <c r="DOG33" s="33"/>
      <c r="DOH33" s="33"/>
      <c r="DOI33" s="33"/>
      <c r="DOJ33" s="33"/>
      <c r="DOK33" s="33"/>
      <c r="DOL33" s="33"/>
      <c r="DOM33" s="33"/>
      <c r="DON33" s="33"/>
      <c r="DOO33" s="33"/>
      <c r="DOP33" s="33"/>
      <c r="DOQ33" s="33"/>
      <c r="DOR33" s="33"/>
      <c r="DOS33" s="33"/>
      <c r="DOT33" s="33"/>
      <c r="DOU33" s="33"/>
      <c r="DOV33" s="33"/>
      <c r="DOW33" s="33"/>
      <c r="DOX33" s="33"/>
      <c r="DOY33" s="33"/>
      <c r="DOZ33" s="33"/>
      <c r="DPA33" s="33"/>
      <c r="DPB33" s="33"/>
      <c r="DPC33" s="33"/>
      <c r="DPD33" s="33"/>
      <c r="DPE33" s="33"/>
      <c r="DPF33" s="33"/>
      <c r="DPG33" s="33"/>
      <c r="DPH33" s="33"/>
      <c r="DPI33" s="33"/>
      <c r="DPJ33" s="33"/>
      <c r="DPK33" s="33"/>
      <c r="DPL33" s="33"/>
      <c r="DPM33" s="33"/>
      <c r="DPN33" s="33"/>
      <c r="DPO33" s="33"/>
      <c r="DPP33" s="33"/>
      <c r="DPQ33" s="33"/>
      <c r="DPR33" s="33"/>
      <c r="DPS33" s="33"/>
      <c r="DPT33" s="33"/>
      <c r="DPU33" s="33"/>
      <c r="DPV33" s="33"/>
      <c r="DPW33" s="33"/>
      <c r="DPX33" s="33"/>
      <c r="DPY33" s="33"/>
      <c r="DPZ33" s="33"/>
      <c r="DQA33" s="33"/>
      <c r="DQB33" s="33"/>
      <c r="DQC33" s="33"/>
      <c r="DQD33" s="33"/>
      <c r="DQE33" s="33"/>
      <c r="DQF33" s="33"/>
      <c r="DQG33" s="33"/>
      <c r="DQH33" s="33"/>
      <c r="DQI33" s="33"/>
      <c r="DQJ33" s="33"/>
      <c r="DQK33" s="33"/>
      <c r="DQL33" s="33"/>
      <c r="DQM33" s="33"/>
      <c r="DQN33" s="33"/>
      <c r="DQO33" s="33"/>
      <c r="DQP33" s="33"/>
      <c r="DQQ33" s="33"/>
      <c r="DQR33" s="33"/>
      <c r="DQS33" s="33"/>
      <c r="DQT33" s="33"/>
      <c r="DQU33" s="33"/>
      <c r="DQV33" s="33"/>
      <c r="DQW33" s="33"/>
      <c r="DQX33" s="33"/>
      <c r="DQY33" s="33"/>
      <c r="DQZ33" s="33"/>
      <c r="DRA33" s="33"/>
      <c r="DRB33" s="33"/>
      <c r="DRC33" s="33"/>
      <c r="DRD33" s="33"/>
      <c r="DRE33" s="33"/>
      <c r="DRF33" s="33"/>
      <c r="DRG33" s="33"/>
      <c r="DRH33" s="33"/>
      <c r="DRI33" s="33"/>
      <c r="DRJ33" s="33"/>
      <c r="DRK33" s="33"/>
      <c r="DRL33" s="33"/>
      <c r="DRM33" s="33"/>
      <c r="DRN33" s="33"/>
      <c r="DRO33" s="33"/>
      <c r="DRP33" s="33"/>
      <c r="DRQ33" s="33"/>
      <c r="DRR33" s="33"/>
      <c r="DRS33" s="33"/>
      <c r="DRT33" s="33"/>
      <c r="DRU33" s="33"/>
      <c r="DRV33" s="33"/>
      <c r="DRW33" s="33"/>
      <c r="DRX33" s="33"/>
      <c r="DRY33" s="33"/>
      <c r="DRZ33" s="33"/>
      <c r="DSA33" s="33"/>
      <c r="DSB33" s="33"/>
      <c r="DSC33" s="33"/>
      <c r="DSD33" s="33"/>
      <c r="DSE33" s="33"/>
      <c r="DSF33" s="33"/>
      <c r="DSG33" s="33"/>
      <c r="DSH33" s="33"/>
      <c r="DSI33" s="33"/>
      <c r="DSJ33" s="33"/>
      <c r="DSK33" s="33"/>
      <c r="DSL33" s="33"/>
      <c r="DSM33" s="33"/>
      <c r="DSN33" s="33"/>
      <c r="DSO33" s="33"/>
      <c r="DSP33" s="33"/>
      <c r="DSQ33" s="33"/>
      <c r="DSR33" s="33"/>
      <c r="DSS33" s="33"/>
      <c r="DST33" s="33"/>
      <c r="DSU33" s="33"/>
      <c r="DSV33" s="33"/>
      <c r="DSW33" s="33"/>
      <c r="DSX33" s="33"/>
      <c r="DSY33" s="33"/>
      <c r="DSZ33" s="33"/>
      <c r="DTA33" s="33"/>
      <c r="DTB33" s="33"/>
      <c r="DTC33" s="33"/>
      <c r="DTD33" s="33"/>
      <c r="DTE33" s="33"/>
      <c r="DTF33" s="33"/>
      <c r="DTG33" s="33"/>
      <c r="DTH33" s="33"/>
      <c r="DTI33" s="33"/>
      <c r="DTJ33" s="33"/>
      <c r="DTK33" s="33"/>
      <c r="DTL33" s="33"/>
      <c r="DTM33" s="33"/>
      <c r="DTN33" s="33"/>
      <c r="DTO33" s="33"/>
      <c r="DTP33" s="33"/>
      <c r="DTQ33" s="33"/>
      <c r="DTR33" s="33"/>
      <c r="DTS33" s="33"/>
      <c r="DTT33" s="33"/>
      <c r="DTU33" s="33"/>
      <c r="DTV33" s="33"/>
      <c r="DTW33" s="33"/>
      <c r="DTX33" s="33"/>
      <c r="DTY33" s="33"/>
      <c r="DTZ33" s="33"/>
      <c r="DUA33" s="33"/>
      <c r="DUB33" s="33"/>
      <c r="DUC33" s="33"/>
      <c r="DUD33" s="33"/>
      <c r="DUE33" s="33"/>
      <c r="DUF33" s="33"/>
      <c r="DUG33" s="33"/>
      <c r="DUH33" s="33"/>
      <c r="DUI33" s="33"/>
      <c r="DUJ33" s="33"/>
      <c r="DUK33" s="33"/>
      <c r="DUL33" s="33"/>
      <c r="DUM33" s="33"/>
      <c r="DUN33" s="33"/>
      <c r="DUO33" s="33"/>
      <c r="DUP33" s="33"/>
      <c r="DUQ33" s="33"/>
      <c r="DUR33" s="33"/>
      <c r="DUS33" s="33"/>
      <c r="DUT33" s="33"/>
      <c r="DUU33" s="33"/>
      <c r="DUV33" s="33"/>
      <c r="DUW33" s="33"/>
      <c r="DUX33" s="33"/>
      <c r="DUY33" s="33"/>
      <c r="DUZ33" s="33"/>
      <c r="DVA33" s="33"/>
      <c r="DVB33" s="33"/>
      <c r="DVC33" s="33"/>
      <c r="DVD33" s="33"/>
      <c r="DVE33" s="33"/>
      <c r="DVF33" s="33"/>
      <c r="DVG33" s="33"/>
      <c r="DVH33" s="33"/>
      <c r="DVI33" s="33"/>
      <c r="DVJ33" s="33"/>
      <c r="DVK33" s="33"/>
      <c r="DVL33" s="33"/>
      <c r="DVM33" s="33"/>
      <c r="DVN33" s="33"/>
      <c r="DVO33" s="33"/>
      <c r="DVP33" s="33"/>
      <c r="DVQ33" s="33"/>
      <c r="DVR33" s="33"/>
      <c r="DVS33" s="33"/>
      <c r="DVT33" s="33"/>
      <c r="DVU33" s="33"/>
      <c r="DVV33" s="33"/>
      <c r="DVW33" s="33"/>
      <c r="DVX33" s="33"/>
      <c r="DVY33" s="33"/>
      <c r="DVZ33" s="33"/>
      <c r="DWA33" s="33"/>
      <c r="DWB33" s="33"/>
      <c r="DWC33" s="33"/>
      <c r="DWD33" s="33"/>
      <c r="DWE33" s="33"/>
      <c r="DWF33" s="33"/>
      <c r="DWG33" s="33"/>
      <c r="DWH33" s="33"/>
      <c r="DWI33" s="33"/>
      <c r="DWJ33" s="33"/>
      <c r="DWK33" s="33"/>
      <c r="DWL33" s="33"/>
      <c r="DWM33" s="33"/>
      <c r="DWN33" s="33"/>
      <c r="DWO33" s="33"/>
      <c r="DWP33" s="33"/>
      <c r="DWQ33" s="33"/>
      <c r="DWR33" s="33"/>
      <c r="DWS33" s="33"/>
      <c r="DWT33" s="33"/>
      <c r="DWU33" s="33"/>
      <c r="DWV33" s="33"/>
      <c r="DWW33" s="33"/>
      <c r="DWX33" s="33"/>
      <c r="DWY33" s="33"/>
      <c r="DWZ33" s="33"/>
      <c r="DXA33" s="33"/>
      <c r="DXB33" s="33"/>
      <c r="DXC33" s="33"/>
      <c r="DXD33" s="33"/>
      <c r="DXE33" s="33"/>
      <c r="DXF33" s="33"/>
      <c r="DXG33" s="33"/>
      <c r="DXH33" s="33"/>
      <c r="DXI33" s="33"/>
      <c r="DXJ33" s="33"/>
      <c r="DXK33" s="33"/>
      <c r="DXL33" s="33"/>
      <c r="DXM33" s="33"/>
      <c r="DXN33" s="33"/>
      <c r="DXO33" s="33"/>
      <c r="DXP33" s="33"/>
      <c r="DXQ33" s="33"/>
      <c r="DXR33" s="33"/>
      <c r="DXS33" s="33"/>
      <c r="DXT33" s="33"/>
      <c r="DXU33" s="33"/>
      <c r="DXV33" s="33"/>
      <c r="DXW33" s="33"/>
      <c r="DXX33" s="33"/>
      <c r="DXY33" s="33"/>
      <c r="DXZ33" s="33"/>
      <c r="DYA33" s="33"/>
      <c r="DYB33" s="33"/>
      <c r="DYC33" s="33"/>
      <c r="DYD33" s="33"/>
      <c r="DYE33" s="33"/>
      <c r="DYF33" s="33"/>
      <c r="DYG33" s="33"/>
      <c r="DYH33" s="33"/>
      <c r="DYI33" s="33"/>
      <c r="DYJ33" s="33"/>
      <c r="DYK33" s="33"/>
      <c r="DYL33" s="33"/>
      <c r="DYM33" s="33"/>
      <c r="DYN33" s="33"/>
      <c r="DYO33" s="33"/>
      <c r="DYP33" s="33"/>
      <c r="DYQ33" s="33"/>
      <c r="DYR33" s="33"/>
      <c r="DYS33" s="33"/>
      <c r="DYT33" s="33"/>
      <c r="DYU33" s="33"/>
      <c r="DYV33" s="33"/>
      <c r="DYW33" s="33"/>
      <c r="DYX33" s="33"/>
      <c r="DYY33" s="33"/>
      <c r="DYZ33" s="33"/>
      <c r="DZA33" s="33"/>
      <c r="DZB33" s="33"/>
      <c r="DZC33" s="33"/>
      <c r="DZD33" s="33"/>
      <c r="DZE33" s="33"/>
      <c r="DZF33" s="33"/>
      <c r="DZG33" s="33"/>
      <c r="DZH33" s="33"/>
      <c r="DZI33" s="33"/>
      <c r="DZJ33" s="33"/>
      <c r="DZK33" s="33"/>
      <c r="DZL33" s="33"/>
      <c r="DZM33" s="33"/>
      <c r="DZN33" s="33"/>
      <c r="DZO33" s="33"/>
      <c r="DZP33" s="33"/>
      <c r="DZQ33" s="33"/>
      <c r="DZR33" s="33"/>
      <c r="DZS33" s="33"/>
      <c r="DZT33" s="33"/>
      <c r="DZU33" s="33"/>
      <c r="DZV33" s="33"/>
      <c r="DZW33" s="33"/>
      <c r="DZX33" s="33"/>
      <c r="DZY33" s="33"/>
      <c r="DZZ33" s="33"/>
      <c r="EAA33" s="33"/>
      <c r="EAB33" s="33"/>
      <c r="EAC33" s="33"/>
      <c r="EAD33" s="33"/>
      <c r="EAE33" s="33"/>
      <c r="EAF33" s="33"/>
      <c r="EAG33" s="33"/>
      <c r="EAH33" s="33"/>
      <c r="EAI33" s="33"/>
      <c r="EAJ33" s="33"/>
      <c r="EAK33" s="33"/>
      <c r="EAL33" s="33"/>
      <c r="EAM33" s="33"/>
      <c r="EAN33" s="33"/>
      <c r="EAO33" s="33"/>
      <c r="EAP33" s="33"/>
      <c r="EAQ33" s="33"/>
      <c r="EAR33" s="33"/>
      <c r="EAS33" s="33"/>
      <c r="EAT33" s="33"/>
      <c r="EAU33" s="33"/>
      <c r="EAV33" s="33"/>
      <c r="EAW33" s="33"/>
      <c r="EAX33" s="33"/>
      <c r="EAY33" s="33"/>
      <c r="EAZ33" s="33"/>
      <c r="EBA33" s="33"/>
      <c r="EBB33" s="33"/>
      <c r="EBC33" s="33"/>
      <c r="EBD33" s="33"/>
      <c r="EBE33" s="33"/>
      <c r="EBF33" s="33"/>
      <c r="EBG33" s="33"/>
      <c r="EBH33" s="33"/>
      <c r="EBI33" s="33"/>
      <c r="EBJ33" s="33"/>
      <c r="EBK33" s="33"/>
      <c r="EBL33" s="33"/>
      <c r="EBM33" s="33"/>
      <c r="EBN33" s="33"/>
      <c r="EBO33" s="33"/>
      <c r="EBP33" s="33"/>
      <c r="EBQ33" s="33"/>
      <c r="EBR33" s="33"/>
      <c r="EBS33" s="33"/>
      <c r="EBT33" s="33"/>
      <c r="EBU33" s="33"/>
      <c r="EBV33" s="33"/>
      <c r="EBW33" s="33"/>
      <c r="EBX33" s="33"/>
      <c r="EBY33" s="33"/>
      <c r="EBZ33" s="33"/>
      <c r="ECA33" s="33"/>
      <c r="ECB33" s="33"/>
      <c r="ECC33" s="33"/>
      <c r="ECD33" s="33"/>
      <c r="ECE33" s="33"/>
      <c r="ECF33" s="33"/>
      <c r="ECG33" s="33"/>
      <c r="ECH33" s="33"/>
      <c r="ECI33" s="33"/>
      <c r="ECJ33" s="33"/>
      <c r="ECK33" s="33"/>
      <c r="ECL33" s="33"/>
      <c r="ECM33" s="33"/>
      <c r="ECN33" s="33"/>
      <c r="ECO33" s="33"/>
      <c r="ECP33" s="33"/>
      <c r="ECQ33" s="33"/>
      <c r="ECR33" s="33"/>
      <c r="ECS33" s="33"/>
      <c r="ECT33" s="33"/>
      <c r="ECU33" s="33"/>
      <c r="ECV33" s="33"/>
      <c r="ECW33" s="33"/>
      <c r="ECX33" s="33"/>
      <c r="ECY33" s="33"/>
      <c r="ECZ33" s="33"/>
      <c r="EDA33" s="33"/>
      <c r="EDB33" s="33"/>
      <c r="EDC33" s="33"/>
      <c r="EDD33" s="33"/>
      <c r="EDE33" s="33"/>
      <c r="EDF33" s="33"/>
      <c r="EDG33" s="33"/>
      <c r="EDH33" s="33"/>
      <c r="EDI33" s="33"/>
      <c r="EDJ33" s="33"/>
      <c r="EDK33" s="33"/>
      <c r="EDL33" s="33"/>
      <c r="EDM33" s="33"/>
      <c r="EDN33" s="33"/>
      <c r="EDO33" s="33"/>
      <c r="EDP33" s="33"/>
      <c r="EDQ33" s="33"/>
      <c r="EDR33" s="33"/>
      <c r="EDS33" s="33"/>
      <c r="EDT33" s="33"/>
      <c r="EDU33" s="33"/>
      <c r="EDV33" s="33"/>
      <c r="EDW33" s="33"/>
      <c r="EDX33" s="33"/>
      <c r="EDY33" s="33"/>
      <c r="EDZ33" s="33"/>
      <c r="EEA33" s="33"/>
      <c r="EEB33" s="33"/>
      <c r="EEC33" s="33"/>
      <c r="EED33" s="33"/>
      <c r="EEE33" s="33"/>
      <c r="EEF33" s="33"/>
      <c r="EEG33" s="33"/>
      <c r="EEH33" s="33"/>
      <c r="EEI33" s="33"/>
      <c r="EEJ33" s="33"/>
      <c r="EEK33" s="33"/>
      <c r="EEL33" s="33"/>
      <c r="EEM33" s="33"/>
      <c r="EEN33" s="33"/>
      <c r="EEO33" s="33"/>
      <c r="EEP33" s="33"/>
      <c r="EEQ33" s="33"/>
      <c r="EER33" s="33"/>
      <c r="EES33" s="33"/>
      <c r="EET33" s="33"/>
      <c r="EEU33" s="33"/>
      <c r="EEV33" s="33"/>
      <c r="EEW33" s="33"/>
      <c r="EEX33" s="33"/>
      <c r="EEY33" s="33"/>
      <c r="EEZ33" s="33"/>
      <c r="EFA33" s="33"/>
      <c r="EFB33" s="33"/>
      <c r="EFC33" s="33"/>
      <c r="EFD33" s="33"/>
      <c r="EFE33" s="33"/>
      <c r="EFF33" s="33"/>
      <c r="EFG33" s="33"/>
      <c r="EFH33" s="33"/>
      <c r="EFI33" s="33"/>
      <c r="EFJ33" s="33"/>
      <c r="EFK33" s="33"/>
      <c r="EFL33" s="33"/>
      <c r="EFM33" s="33"/>
      <c r="EFN33" s="33"/>
      <c r="EFO33" s="33"/>
      <c r="EFP33" s="33"/>
      <c r="EFQ33" s="33"/>
      <c r="EFR33" s="33"/>
      <c r="EFS33" s="33"/>
      <c r="EFT33" s="33"/>
      <c r="EFU33" s="33"/>
      <c r="EFV33" s="33"/>
      <c r="EFW33" s="33"/>
      <c r="EFX33" s="33"/>
      <c r="EFY33" s="33"/>
      <c r="EFZ33" s="33"/>
      <c r="EGA33" s="33"/>
      <c r="EGB33" s="33"/>
      <c r="EGC33" s="33"/>
      <c r="EGD33" s="33"/>
      <c r="EGE33" s="33"/>
      <c r="EGF33" s="33"/>
      <c r="EGG33" s="33"/>
      <c r="EGH33" s="33"/>
      <c r="EGI33" s="33"/>
      <c r="EGJ33" s="33"/>
      <c r="EGK33" s="33"/>
      <c r="EGL33" s="33"/>
      <c r="EGM33" s="33"/>
      <c r="EGN33" s="33"/>
      <c r="EGO33" s="33"/>
      <c r="EGP33" s="33"/>
      <c r="EGQ33" s="33"/>
      <c r="EGR33" s="33"/>
      <c r="EGS33" s="33"/>
      <c r="EGT33" s="33"/>
      <c r="EGU33" s="33"/>
      <c r="EGV33" s="33"/>
      <c r="EGW33" s="33"/>
      <c r="EGX33" s="33"/>
      <c r="EGY33" s="33"/>
      <c r="EGZ33" s="33"/>
      <c r="EHA33" s="33"/>
      <c r="EHB33" s="33"/>
      <c r="EHC33" s="33"/>
      <c r="EHD33" s="33"/>
      <c r="EHE33" s="33"/>
      <c r="EHF33" s="33"/>
      <c r="EHG33" s="33"/>
      <c r="EHH33" s="33"/>
      <c r="EHI33" s="33"/>
      <c r="EHJ33" s="33"/>
      <c r="EHK33" s="33"/>
      <c r="EHL33" s="33"/>
      <c r="EHM33" s="33"/>
      <c r="EHN33" s="33"/>
      <c r="EHO33" s="33"/>
      <c r="EHP33" s="33"/>
      <c r="EHQ33" s="33"/>
      <c r="EHR33" s="33"/>
      <c r="EHS33" s="33"/>
      <c r="EHT33" s="33"/>
      <c r="EHU33" s="33"/>
      <c r="EHV33" s="33"/>
      <c r="EHW33" s="33"/>
      <c r="EHX33" s="33"/>
      <c r="EHY33" s="33"/>
      <c r="EHZ33" s="33"/>
      <c r="EIA33" s="33"/>
      <c r="EIB33" s="33"/>
      <c r="EIC33" s="33"/>
      <c r="EID33" s="33"/>
      <c r="EIE33" s="33"/>
      <c r="EIF33" s="33"/>
      <c r="EIG33" s="33"/>
      <c r="EIH33" s="33"/>
      <c r="EII33" s="33"/>
      <c r="EIJ33" s="33"/>
      <c r="EIK33" s="33"/>
      <c r="EIL33" s="33"/>
      <c r="EIM33" s="33"/>
      <c r="EIN33" s="33"/>
      <c r="EIO33" s="33"/>
      <c r="EIP33" s="33"/>
      <c r="EIQ33" s="33"/>
      <c r="EIR33" s="33"/>
      <c r="EIS33" s="33"/>
      <c r="EIT33" s="33"/>
      <c r="EIU33" s="33"/>
      <c r="EIV33" s="33"/>
      <c r="EIW33" s="33"/>
      <c r="EIX33" s="33"/>
      <c r="EIY33" s="33"/>
      <c r="EIZ33" s="33"/>
      <c r="EJA33" s="33"/>
      <c r="EJB33" s="33"/>
      <c r="EJC33" s="33"/>
      <c r="EJD33" s="33"/>
      <c r="EJE33" s="33"/>
      <c r="EJF33" s="33"/>
      <c r="EJG33" s="33"/>
      <c r="EJH33" s="33"/>
      <c r="EJI33" s="33"/>
      <c r="EJJ33" s="33"/>
      <c r="EJK33" s="33"/>
      <c r="EJL33" s="33"/>
      <c r="EJM33" s="33"/>
      <c r="EJN33" s="33"/>
      <c r="EJO33" s="33"/>
      <c r="EJP33" s="33"/>
      <c r="EJQ33" s="33"/>
      <c r="EJR33" s="33"/>
      <c r="EJS33" s="33"/>
      <c r="EJT33" s="33"/>
      <c r="EJU33" s="33"/>
      <c r="EJV33" s="33"/>
      <c r="EJW33" s="33"/>
      <c r="EJX33" s="33"/>
      <c r="EJY33" s="33"/>
      <c r="EJZ33" s="33"/>
      <c r="EKA33" s="33"/>
      <c r="EKB33" s="33"/>
      <c r="EKC33" s="33"/>
      <c r="EKD33" s="33"/>
      <c r="EKE33" s="33"/>
      <c r="EKF33" s="33"/>
      <c r="EKG33" s="33"/>
      <c r="EKH33" s="33"/>
      <c r="EKI33" s="33"/>
      <c r="EKJ33" s="33"/>
      <c r="EKK33" s="33"/>
      <c r="EKL33" s="33"/>
      <c r="EKM33" s="33"/>
      <c r="EKN33" s="33"/>
      <c r="EKO33" s="33"/>
      <c r="EKP33" s="33"/>
      <c r="EKQ33" s="33"/>
      <c r="EKR33" s="33"/>
      <c r="EKS33" s="33"/>
      <c r="EKT33" s="33"/>
      <c r="EKU33" s="33"/>
      <c r="EKV33" s="33"/>
      <c r="EKW33" s="33"/>
      <c r="EKX33" s="33"/>
      <c r="EKY33" s="33"/>
      <c r="EKZ33" s="33"/>
      <c r="ELA33" s="33"/>
      <c r="ELB33" s="33"/>
      <c r="ELC33" s="33"/>
      <c r="ELD33" s="33"/>
      <c r="ELE33" s="33"/>
      <c r="ELF33" s="33"/>
      <c r="ELG33" s="33"/>
      <c r="ELH33" s="33"/>
      <c r="ELI33" s="33"/>
      <c r="ELJ33" s="33"/>
      <c r="ELK33" s="33"/>
      <c r="ELL33" s="33"/>
      <c r="ELM33" s="33"/>
      <c r="ELN33" s="33"/>
      <c r="ELO33" s="33"/>
      <c r="ELP33" s="33"/>
      <c r="ELQ33" s="33"/>
      <c r="ELR33" s="33"/>
      <c r="ELS33" s="33"/>
      <c r="ELT33" s="33"/>
      <c r="ELU33" s="33"/>
      <c r="ELV33" s="33"/>
      <c r="ELW33" s="33"/>
      <c r="ELX33" s="33"/>
      <c r="ELY33" s="33"/>
      <c r="ELZ33" s="33"/>
      <c r="EMA33" s="33"/>
      <c r="EMB33" s="33"/>
      <c r="EMC33" s="33"/>
      <c r="EMD33" s="33"/>
      <c r="EME33" s="33"/>
      <c r="EMF33" s="33"/>
      <c r="EMG33" s="33"/>
      <c r="EMH33" s="33"/>
      <c r="EMI33" s="33"/>
      <c r="EMJ33" s="33"/>
      <c r="EMK33" s="33"/>
      <c r="EML33" s="33"/>
      <c r="EMM33" s="33"/>
      <c r="EMN33" s="33"/>
      <c r="EMO33" s="33"/>
      <c r="EMP33" s="33"/>
      <c r="EMQ33" s="33"/>
      <c r="EMR33" s="33"/>
      <c r="EMS33" s="33"/>
      <c r="EMT33" s="33"/>
      <c r="EMU33" s="33"/>
      <c r="EMV33" s="33"/>
      <c r="EMW33" s="33"/>
      <c r="EMX33" s="33"/>
      <c r="EMY33" s="33"/>
      <c r="EMZ33" s="33"/>
      <c r="ENA33" s="33"/>
      <c r="ENB33" s="33"/>
      <c r="ENC33" s="33"/>
      <c r="END33" s="33"/>
      <c r="ENE33" s="33"/>
      <c r="ENF33" s="33"/>
      <c r="ENG33" s="33"/>
      <c r="ENH33" s="33"/>
      <c r="ENI33" s="33"/>
      <c r="ENJ33" s="33"/>
      <c r="ENK33" s="33"/>
      <c r="ENL33" s="33"/>
      <c r="ENM33" s="33"/>
      <c r="ENN33" s="33"/>
      <c r="ENO33" s="33"/>
      <c r="ENP33" s="33"/>
      <c r="ENQ33" s="33"/>
      <c r="ENR33" s="33"/>
      <c r="ENS33" s="33"/>
      <c r="ENT33" s="33"/>
      <c r="ENU33" s="33"/>
      <c r="ENV33" s="33"/>
      <c r="ENW33" s="33"/>
      <c r="ENX33" s="33"/>
      <c r="ENY33" s="33"/>
      <c r="ENZ33" s="33"/>
      <c r="EOA33" s="33"/>
      <c r="EOB33" s="33"/>
      <c r="EOC33" s="33"/>
      <c r="EOD33" s="33"/>
      <c r="EOE33" s="33"/>
      <c r="EOF33" s="33"/>
      <c r="EOG33" s="33"/>
      <c r="EOH33" s="33"/>
      <c r="EOI33" s="33"/>
      <c r="EOJ33" s="33"/>
      <c r="EOK33" s="33"/>
      <c r="EOL33" s="33"/>
      <c r="EOM33" s="33"/>
      <c r="EON33" s="33"/>
      <c r="EOO33" s="33"/>
      <c r="EOP33" s="33"/>
      <c r="EOQ33" s="33"/>
      <c r="EOR33" s="33"/>
      <c r="EOS33" s="33"/>
      <c r="EOT33" s="33"/>
      <c r="EOU33" s="33"/>
      <c r="EOV33" s="33"/>
      <c r="EOW33" s="33"/>
      <c r="EOX33" s="33"/>
      <c r="EOY33" s="33"/>
      <c r="EOZ33" s="33"/>
      <c r="EPA33" s="33"/>
      <c r="EPB33" s="33"/>
      <c r="EPC33" s="33"/>
      <c r="EPD33" s="33"/>
      <c r="EPE33" s="33"/>
      <c r="EPF33" s="33"/>
      <c r="EPG33" s="33"/>
      <c r="EPH33" s="33"/>
      <c r="EPI33" s="33"/>
      <c r="EPJ33" s="33"/>
      <c r="EPK33" s="33"/>
      <c r="EPL33" s="33"/>
      <c r="EPM33" s="33"/>
      <c r="EPN33" s="33"/>
      <c r="EPO33" s="33"/>
      <c r="EPP33" s="33"/>
      <c r="EPQ33" s="33"/>
      <c r="EPR33" s="33"/>
      <c r="EPS33" s="33"/>
      <c r="EPT33" s="33"/>
      <c r="EPU33" s="33"/>
      <c r="EPV33" s="33"/>
      <c r="EPW33" s="33"/>
      <c r="EPX33" s="33"/>
      <c r="EPY33" s="33"/>
      <c r="EPZ33" s="33"/>
      <c r="EQA33" s="33"/>
      <c r="EQB33" s="33"/>
      <c r="EQC33" s="33"/>
      <c r="EQD33" s="33"/>
      <c r="EQE33" s="33"/>
      <c r="EQF33" s="33"/>
      <c r="EQG33" s="33"/>
      <c r="EQH33" s="33"/>
      <c r="EQI33" s="33"/>
      <c r="EQJ33" s="33"/>
      <c r="EQK33" s="33"/>
      <c r="EQL33" s="33"/>
      <c r="EQM33" s="33"/>
      <c r="EQN33" s="33"/>
      <c r="EQO33" s="33"/>
      <c r="EQP33" s="33"/>
      <c r="EQQ33" s="33"/>
      <c r="EQR33" s="33"/>
      <c r="EQS33" s="33"/>
      <c r="EQT33" s="33"/>
      <c r="EQU33" s="33"/>
      <c r="EQV33" s="33"/>
      <c r="EQW33" s="33"/>
      <c r="EQX33" s="33"/>
      <c r="EQY33" s="33"/>
      <c r="EQZ33" s="33"/>
      <c r="ERA33" s="33"/>
      <c r="ERB33" s="33"/>
      <c r="ERC33" s="33"/>
      <c r="ERD33" s="33"/>
      <c r="ERE33" s="33"/>
      <c r="ERF33" s="33"/>
      <c r="ERG33" s="33"/>
      <c r="ERH33" s="33"/>
      <c r="ERI33" s="33"/>
      <c r="ERJ33" s="33"/>
      <c r="ERK33" s="33"/>
      <c r="ERL33" s="33"/>
      <c r="ERM33" s="33"/>
      <c r="ERN33" s="33"/>
      <c r="ERO33" s="33"/>
      <c r="ERP33" s="33"/>
      <c r="ERQ33" s="33"/>
      <c r="ERR33" s="33"/>
      <c r="ERS33" s="33"/>
      <c r="ERT33" s="33"/>
      <c r="ERU33" s="33"/>
      <c r="ERV33" s="33"/>
      <c r="ERW33" s="33"/>
      <c r="ERX33" s="33"/>
      <c r="ERY33" s="33"/>
      <c r="ERZ33" s="33"/>
      <c r="ESA33" s="33"/>
      <c r="ESB33" s="33"/>
      <c r="ESC33" s="33"/>
      <c r="ESD33" s="33"/>
      <c r="ESE33" s="33"/>
      <c r="ESF33" s="33"/>
      <c r="ESG33" s="33"/>
      <c r="ESH33" s="33"/>
      <c r="ESI33" s="33"/>
      <c r="ESJ33" s="33"/>
      <c r="ESK33" s="33"/>
      <c r="ESL33" s="33"/>
      <c r="ESM33" s="33"/>
      <c r="ESN33" s="33"/>
      <c r="ESO33" s="33"/>
      <c r="ESP33" s="33"/>
      <c r="ESQ33" s="33"/>
      <c r="ESR33" s="33"/>
      <c r="ESS33" s="33"/>
      <c r="EST33" s="33"/>
      <c r="ESU33" s="33"/>
      <c r="ESV33" s="33"/>
      <c r="ESW33" s="33"/>
      <c r="ESX33" s="33"/>
      <c r="ESY33" s="33"/>
      <c r="ESZ33" s="33"/>
      <c r="ETA33" s="33"/>
      <c r="ETB33" s="33"/>
      <c r="ETC33" s="33"/>
      <c r="ETD33" s="33"/>
      <c r="ETE33" s="33"/>
      <c r="ETF33" s="33"/>
      <c r="ETG33" s="33"/>
      <c r="ETH33" s="33"/>
      <c r="ETI33" s="33"/>
      <c r="ETJ33" s="33"/>
      <c r="ETK33" s="33"/>
      <c r="ETL33" s="33"/>
      <c r="ETM33" s="33"/>
      <c r="ETN33" s="33"/>
      <c r="ETO33" s="33"/>
      <c r="ETP33" s="33"/>
      <c r="ETQ33" s="33"/>
      <c r="ETR33" s="33"/>
      <c r="ETS33" s="33"/>
      <c r="ETT33" s="33"/>
      <c r="ETU33" s="33"/>
      <c r="ETV33" s="33"/>
      <c r="ETW33" s="33"/>
      <c r="ETX33" s="33"/>
      <c r="ETY33" s="33"/>
      <c r="ETZ33" s="33"/>
      <c r="EUA33" s="33"/>
      <c r="EUB33" s="33"/>
      <c r="EUC33" s="33"/>
      <c r="EUD33" s="33"/>
      <c r="EUE33" s="33"/>
      <c r="EUF33" s="33"/>
      <c r="EUG33" s="33"/>
      <c r="EUH33" s="33"/>
      <c r="EUI33" s="33"/>
      <c r="EUJ33" s="33"/>
      <c r="EUK33" s="33"/>
      <c r="EUL33" s="33"/>
      <c r="EUM33" s="33"/>
      <c r="EUN33" s="33"/>
      <c r="EUO33" s="33"/>
      <c r="EUP33" s="33"/>
      <c r="EUQ33" s="33"/>
      <c r="EUR33" s="33"/>
      <c r="EUS33" s="33"/>
      <c r="EUT33" s="33"/>
      <c r="EUU33" s="33"/>
      <c r="EUV33" s="33"/>
      <c r="EUW33" s="33"/>
      <c r="EUX33" s="33"/>
      <c r="EUY33" s="33"/>
      <c r="EUZ33" s="33"/>
      <c r="EVA33" s="33"/>
      <c r="EVB33" s="33"/>
      <c r="EVC33" s="33"/>
      <c r="EVD33" s="33"/>
      <c r="EVE33" s="33"/>
      <c r="EVF33" s="33"/>
      <c r="EVG33" s="33"/>
      <c r="EVH33" s="33"/>
      <c r="EVI33" s="33"/>
      <c r="EVJ33" s="33"/>
      <c r="EVK33" s="33"/>
      <c r="EVL33" s="33"/>
      <c r="EVM33" s="33"/>
      <c r="EVN33" s="33"/>
      <c r="EVO33" s="33"/>
      <c r="EVP33" s="33"/>
      <c r="EVQ33" s="33"/>
      <c r="EVR33" s="33"/>
      <c r="EVS33" s="33"/>
      <c r="EVT33" s="33"/>
      <c r="EVU33" s="33"/>
      <c r="EVV33" s="33"/>
      <c r="EVW33" s="33"/>
      <c r="EVX33" s="33"/>
      <c r="EVY33" s="33"/>
      <c r="EVZ33" s="33"/>
      <c r="EWA33" s="33"/>
      <c r="EWB33" s="33"/>
      <c r="EWC33" s="33"/>
      <c r="EWD33" s="33"/>
      <c r="EWE33" s="33"/>
      <c r="EWF33" s="33"/>
      <c r="EWG33" s="33"/>
      <c r="EWH33" s="33"/>
      <c r="EWI33" s="33"/>
      <c r="EWJ33" s="33"/>
      <c r="EWK33" s="33"/>
      <c r="EWL33" s="33"/>
      <c r="EWM33" s="33"/>
      <c r="EWN33" s="33"/>
      <c r="EWO33" s="33"/>
      <c r="EWP33" s="33"/>
      <c r="EWQ33" s="33"/>
      <c r="EWR33" s="33"/>
      <c r="EWS33" s="33"/>
      <c r="EWT33" s="33"/>
      <c r="EWU33" s="33"/>
      <c r="EWV33" s="33"/>
      <c r="EWW33" s="33"/>
      <c r="EWX33" s="33"/>
      <c r="EWY33" s="33"/>
      <c r="EWZ33" s="33"/>
      <c r="EXA33" s="33"/>
      <c r="EXB33" s="33"/>
      <c r="EXC33" s="33"/>
      <c r="EXD33" s="33"/>
      <c r="EXE33" s="33"/>
      <c r="EXF33" s="33"/>
      <c r="EXG33" s="33"/>
      <c r="EXH33" s="33"/>
      <c r="EXI33" s="33"/>
      <c r="EXJ33" s="33"/>
      <c r="EXK33" s="33"/>
      <c r="EXL33" s="33"/>
      <c r="EXM33" s="33"/>
      <c r="EXN33" s="33"/>
      <c r="EXO33" s="33"/>
      <c r="EXP33" s="33"/>
      <c r="EXQ33" s="33"/>
      <c r="EXR33" s="33"/>
      <c r="EXS33" s="33"/>
      <c r="EXT33" s="33"/>
      <c r="EXU33" s="33"/>
      <c r="EXV33" s="33"/>
      <c r="EXW33" s="33"/>
      <c r="EXX33" s="33"/>
      <c r="EXY33" s="33"/>
      <c r="EXZ33" s="33"/>
      <c r="EYA33" s="33"/>
      <c r="EYB33" s="33"/>
      <c r="EYC33" s="33"/>
      <c r="EYD33" s="33"/>
      <c r="EYE33" s="33"/>
      <c r="EYF33" s="33"/>
      <c r="EYG33" s="33"/>
      <c r="EYH33" s="33"/>
      <c r="EYI33" s="33"/>
      <c r="EYJ33" s="33"/>
      <c r="EYK33" s="33"/>
      <c r="EYL33" s="33"/>
      <c r="EYM33" s="33"/>
      <c r="EYN33" s="33"/>
      <c r="EYO33" s="33"/>
      <c r="EYP33" s="33"/>
      <c r="EYQ33" s="33"/>
      <c r="EYR33" s="33"/>
      <c r="EYS33" s="33"/>
      <c r="EYT33" s="33"/>
      <c r="EYU33" s="33"/>
      <c r="EYV33" s="33"/>
      <c r="EYW33" s="33"/>
      <c r="EYX33" s="33"/>
      <c r="EYY33" s="33"/>
      <c r="EYZ33" s="33"/>
      <c r="EZA33" s="33"/>
      <c r="EZB33" s="33"/>
      <c r="EZC33" s="33"/>
      <c r="EZD33" s="33"/>
      <c r="EZE33" s="33"/>
      <c r="EZF33" s="33"/>
      <c r="EZG33" s="33"/>
      <c r="EZH33" s="33"/>
      <c r="EZI33" s="33"/>
      <c r="EZJ33" s="33"/>
      <c r="EZK33" s="33"/>
      <c r="EZL33" s="33"/>
      <c r="EZM33" s="33"/>
      <c r="EZN33" s="33"/>
      <c r="EZO33" s="33"/>
      <c r="EZP33" s="33"/>
      <c r="EZQ33" s="33"/>
      <c r="EZR33" s="33"/>
      <c r="EZS33" s="33"/>
      <c r="EZT33" s="33"/>
      <c r="EZU33" s="33"/>
      <c r="EZV33" s="33"/>
      <c r="EZW33" s="33"/>
      <c r="EZX33" s="33"/>
      <c r="EZY33" s="33"/>
      <c r="EZZ33" s="33"/>
      <c r="FAA33" s="33"/>
      <c r="FAB33" s="33"/>
      <c r="FAC33" s="33"/>
      <c r="FAD33" s="33"/>
      <c r="FAE33" s="33"/>
      <c r="FAF33" s="33"/>
      <c r="FAG33" s="33"/>
      <c r="FAH33" s="33"/>
      <c r="FAI33" s="33"/>
      <c r="FAJ33" s="33"/>
      <c r="FAK33" s="33"/>
      <c r="FAL33" s="33"/>
      <c r="FAM33" s="33"/>
      <c r="FAN33" s="33"/>
      <c r="FAO33" s="33"/>
      <c r="FAP33" s="33"/>
      <c r="FAQ33" s="33"/>
      <c r="FAR33" s="33"/>
      <c r="FAS33" s="33"/>
      <c r="FAT33" s="33"/>
      <c r="FAU33" s="33"/>
      <c r="FAV33" s="33"/>
      <c r="FAW33" s="33"/>
      <c r="FAX33" s="33"/>
      <c r="FAY33" s="33"/>
      <c r="FAZ33" s="33"/>
      <c r="FBA33" s="33"/>
      <c r="FBB33" s="33"/>
      <c r="FBC33" s="33"/>
      <c r="FBD33" s="33"/>
      <c r="FBE33" s="33"/>
      <c r="FBF33" s="33"/>
      <c r="FBG33" s="33"/>
      <c r="FBH33" s="33"/>
      <c r="FBI33" s="33"/>
      <c r="FBJ33" s="33"/>
      <c r="FBK33" s="33"/>
      <c r="FBL33" s="33"/>
      <c r="FBM33" s="33"/>
      <c r="FBN33" s="33"/>
      <c r="FBO33" s="33"/>
      <c r="FBP33" s="33"/>
      <c r="FBQ33" s="33"/>
      <c r="FBR33" s="33"/>
      <c r="FBS33" s="33"/>
      <c r="FBT33" s="33"/>
      <c r="FBU33" s="33"/>
      <c r="FBV33" s="33"/>
      <c r="FBW33" s="33"/>
      <c r="FBX33" s="33"/>
      <c r="FBY33" s="33"/>
      <c r="FBZ33" s="33"/>
      <c r="FCA33" s="33"/>
      <c r="FCB33" s="33"/>
      <c r="FCC33" s="33"/>
      <c r="FCD33" s="33"/>
      <c r="FCE33" s="33"/>
      <c r="FCF33" s="33"/>
      <c r="FCG33" s="33"/>
      <c r="FCH33" s="33"/>
      <c r="FCI33" s="33"/>
      <c r="FCJ33" s="33"/>
      <c r="FCK33" s="33"/>
      <c r="FCL33" s="33"/>
      <c r="FCM33" s="33"/>
      <c r="FCN33" s="33"/>
      <c r="FCO33" s="33"/>
      <c r="FCP33" s="33"/>
      <c r="FCQ33" s="33"/>
      <c r="FCR33" s="33"/>
      <c r="FCS33" s="33"/>
      <c r="FCT33" s="33"/>
      <c r="FCU33" s="33"/>
      <c r="FCV33" s="33"/>
      <c r="FCW33" s="33"/>
      <c r="FCX33" s="33"/>
      <c r="FCY33" s="33"/>
      <c r="FCZ33" s="33"/>
      <c r="FDA33" s="33"/>
      <c r="FDB33" s="33"/>
      <c r="FDC33" s="33"/>
      <c r="FDD33" s="33"/>
      <c r="FDE33" s="33"/>
      <c r="FDF33" s="33"/>
      <c r="FDG33" s="33"/>
      <c r="FDH33" s="33"/>
      <c r="FDI33" s="33"/>
      <c r="FDJ33" s="33"/>
      <c r="FDK33" s="33"/>
      <c r="FDL33" s="33"/>
      <c r="FDM33" s="33"/>
      <c r="FDN33" s="33"/>
      <c r="FDO33" s="33"/>
      <c r="FDP33" s="33"/>
      <c r="FDQ33" s="33"/>
      <c r="FDR33" s="33"/>
      <c r="FDS33" s="33"/>
      <c r="FDT33" s="33"/>
      <c r="FDU33" s="33"/>
      <c r="FDV33" s="33"/>
      <c r="FDW33" s="33"/>
      <c r="FDX33" s="33"/>
      <c r="FDY33" s="33"/>
      <c r="FDZ33" s="33"/>
      <c r="FEA33" s="33"/>
      <c r="FEB33" s="33"/>
      <c r="FEC33" s="33"/>
      <c r="FED33" s="33"/>
      <c r="FEE33" s="33"/>
      <c r="FEF33" s="33"/>
      <c r="FEG33" s="33"/>
      <c r="FEH33" s="33"/>
      <c r="FEI33" s="33"/>
      <c r="FEJ33" s="33"/>
      <c r="FEK33" s="33"/>
      <c r="FEL33" s="33"/>
      <c r="FEM33" s="33"/>
      <c r="FEN33" s="33"/>
      <c r="FEO33" s="33"/>
      <c r="FEP33" s="33"/>
      <c r="FEQ33" s="33"/>
      <c r="FER33" s="33"/>
      <c r="FES33" s="33"/>
      <c r="FET33" s="33"/>
      <c r="FEU33" s="33"/>
      <c r="FEV33" s="33"/>
      <c r="FEW33" s="33"/>
      <c r="FEX33" s="33"/>
      <c r="FEY33" s="33"/>
      <c r="FEZ33" s="33"/>
      <c r="FFA33" s="33"/>
      <c r="FFB33" s="33"/>
      <c r="FFC33" s="33"/>
      <c r="FFD33" s="33"/>
      <c r="FFE33" s="33"/>
      <c r="FFF33" s="33"/>
      <c r="FFG33" s="33"/>
      <c r="FFH33" s="33"/>
      <c r="FFI33" s="33"/>
      <c r="FFJ33" s="33"/>
      <c r="FFK33" s="33"/>
      <c r="FFL33" s="33"/>
      <c r="FFM33" s="33"/>
      <c r="FFN33" s="33"/>
      <c r="FFO33" s="33"/>
      <c r="FFP33" s="33"/>
      <c r="FFQ33" s="33"/>
      <c r="FFR33" s="33"/>
      <c r="FFS33" s="33"/>
      <c r="FFT33" s="33"/>
      <c r="FFU33" s="33"/>
      <c r="FFV33" s="33"/>
      <c r="FFW33" s="33"/>
      <c r="FFX33" s="33"/>
      <c r="FFY33" s="33"/>
      <c r="FFZ33" s="33"/>
      <c r="FGA33" s="33"/>
      <c r="FGB33" s="33"/>
      <c r="FGC33" s="33"/>
      <c r="FGD33" s="33"/>
      <c r="FGE33" s="33"/>
      <c r="FGF33" s="33"/>
      <c r="FGG33" s="33"/>
      <c r="FGH33" s="33"/>
      <c r="FGI33" s="33"/>
      <c r="FGJ33" s="33"/>
      <c r="FGK33" s="33"/>
      <c r="FGL33" s="33"/>
      <c r="FGM33" s="33"/>
      <c r="FGN33" s="33"/>
      <c r="FGO33" s="33"/>
      <c r="FGP33" s="33"/>
      <c r="FGQ33" s="33"/>
      <c r="FGR33" s="33"/>
      <c r="FGS33" s="33"/>
      <c r="FGT33" s="33"/>
      <c r="FGU33" s="33"/>
      <c r="FGV33" s="33"/>
      <c r="FGW33" s="33"/>
      <c r="FGX33" s="33"/>
      <c r="FGY33" s="33"/>
      <c r="FGZ33" s="33"/>
      <c r="FHA33" s="33"/>
      <c r="FHB33" s="33"/>
      <c r="FHC33" s="33"/>
      <c r="FHD33" s="33"/>
      <c r="FHE33" s="33"/>
      <c r="FHF33" s="33"/>
      <c r="FHG33" s="33"/>
      <c r="FHH33" s="33"/>
      <c r="FHI33" s="33"/>
      <c r="FHJ33" s="33"/>
      <c r="FHK33" s="33"/>
      <c r="FHL33" s="33"/>
      <c r="FHM33" s="33"/>
      <c r="FHN33" s="33"/>
      <c r="FHO33" s="33"/>
      <c r="FHP33" s="33"/>
      <c r="FHQ33" s="33"/>
      <c r="FHR33" s="33"/>
      <c r="FHS33" s="33"/>
      <c r="FHT33" s="33"/>
      <c r="FHU33" s="33"/>
      <c r="FHV33" s="33"/>
      <c r="FHW33" s="33"/>
      <c r="FHX33" s="33"/>
      <c r="FHY33" s="33"/>
      <c r="FHZ33" s="33"/>
      <c r="FIA33" s="33"/>
      <c r="FIB33" s="33"/>
      <c r="FIC33" s="33"/>
      <c r="FID33" s="33"/>
      <c r="FIE33" s="33"/>
      <c r="FIF33" s="33"/>
      <c r="FIG33" s="33"/>
      <c r="FIH33" s="33"/>
      <c r="FII33" s="33"/>
      <c r="FIJ33" s="33"/>
      <c r="FIK33" s="33"/>
      <c r="FIL33" s="33"/>
      <c r="FIM33" s="33"/>
      <c r="FIN33" s="33"/>
      <c r="FIO33" s="33"/>
      <c r="FIP33" s="33"/>
      <c r="FIQ33" s="33"/>
      <c r="FIR33" s="33"/>
      <c r="FIS33" s="33"/>
      <c r="FIT33" s="33"/>
      <c r="FIU33" s="33"/>
      <c r="FIV33" s="33"/>
      <c r="FIW33" s="33"/>
      <c r="FIX33" s="33"/>
      <c r="FIY33" s="33"/>
      <c r="FIZ33" s="33"/>
      <c r="FJA33" s="33"/>
      <c r="FJB33" s="33"/>
      <c r="FJC33" s="33"/>
      <c r="FJD33" s="33"/>
      <c r="FJE33" s="33"/>
      <c r="FJF33" s="33"/>
      <c r="FJG33" s="33"/>
      <c r="FJH33" s="33"/>
      <c r="FJI33" s="33"/>
      <c r="FJJ33" s="33"/>
      <c r="FJK33" s="33"/>
      <c r="FJL33" s="33"/>
      <c r="FJM33" s="33"/>
      <c r="FJN33" s="33"/>
      <c r="FJO33" s="33"/>
      <c r="FJP33" s="33"/>
      <c r="FJQ33" s="33"/>
      <c r="FJR33" s="33"/>
      <c r="FJS33" s="33"/>
      <c r="FJT33" s="33"/>
      <c r="FJU33" s="33"/>
      <c r="FJV33" s="33"/>
      <c r="FJW33" s="33"/>
      <c r="FJX33" s="33"/>
      <c r="FJY33" s="33"/>
      <c r="FJZ33" s="33"/>
      <c r="FKA33" s="33"/>
      <c r="FKB33" s="33"/>
      <c r="FKC33" s="33"/>
      <c r="FKD33" s="33"/>
      <c r="FKE33" s="33"/>
      <c r="FKF33" s="33"/>
      <c r="FKG33" s="33"/>
      <c r="FKH33" s="33"/>
      <c r="FKI33" s="33"/>
      <c r="FKJ33" s="33"/>
      <c r="FKK33" s="33"/>
      <c r="FKL33" s="33"/>
      <c r="FKM33" s="33"/>
      <c r="FKN33" s="33"/>
      <c r="FKO33" s="33"/>
      <c r="FKP33" s="33"/>
      <c r="FKQ33" s="33"/>
      <c r="FKR33" s="33"/>
      <c r="FKS33" s="33"/>
      <c r="FKT33" s="33"/>
      <c r="FKU33" s="33"/>
      <c r="FKV33" s="33"/>
      <c r="FKW33" s="33"/>
      <c r="FKX33" s="33"/>
      <c r="FKY33" s="33"/>
      <c r="FKZ33" s="33"/>
      <c r="FLA33" s="33"/>
      <c r="FLB33" s="33"/>
      <c r="FLC33" s="33"/>
      <c r="FLD33" s="33"/>
      <c r="FLE33" s="33"/>
      <c r="FLF33" s="33"/>
      <c r="FLG33" s="33"/>
      <c r="FLH33" s="33"/>
      <c r="FLI33" s="33"/>
      <c r="FLJ33" s="33"/>
      <c r="FLK33" s="33"/>
      <c r="FLL33" s="33"/>
      <c r="FLM33" s="33"/>
      <c r="FLN33" s="33"/>
      <c r="FLO33" s="33"/>
      <c r="FLP33" s="33"/>
      <c r="FLQ33" s="33"/>
      <c r="FLR33" s="33"/>
      <c r="FLS33" s="33"/>
      <c r="FLT33" s="33"/>
      <c r="FLU33" s="33"/>
      <c r="FLV33" s="33"/>
      <c r="FLW33" s="33"/>
      <c r="FLX33" s="33"/>
      <c r="FLY33" s="33"/>
      <c r="FLZ33" s="33"/>
      <c r="FMA33" s="33"/>
      <c r="FMB33" s="33"/>
      <c r="FMC33" s="33"/>
      <c r="FMD33" s="33"/>
      <c r="FME33" s="33"/>
      <c r="FMF33" s="33"/>
      <c r="FMG33" s="33"/>
      <c r="FMH33" s="33"/>
      <c r="FMI33" s="33"/>
      <c r="FMJ33" s="33"/>
      <c r="FMK33" s="33"/>
      <c r="FML33" s="33"/>
      <c r="FMM33" s="33"/>
      <c r="FMN33" s="33"/>
      <c r="FMO33" s="33"/>
      <c r="FMP33" s="33"/>
      <c r="FMQ33" s="33"/>
      <c r="FMR33" s="33"/>
      <c r="FMS33" s="33"/>
      <c r="FMT33" s="33"/>
      <c r="FMU33" s="33"/>
      <c r="FMV33" s="33"/>
      <c r="FMW33" s="33"/>
      <c r="FMX33" s="33"/>
      <c r="FMY33" s="33"/>
      <c r="FMZ33" s="33"/>
      <c r="FNA33" s="33"/>
      <c r="FNB33" s="33"/>
      <c r="FNC33" s="33"/>
      <c r="FND33" s="33"/>
      <c r="FNE33" s="33"/>
      <c r="FNF33" s="33"/>
      <c r="FNG33" s="33"/>
      <c r="FNH33" s="33"/>
      <c r="FNI33" s="33"/>
      <c r="FNJ33" s="33"/>
      <c r="FNK33" s="33"/>
      <c r="FNL33" s="33"/>
      <c r="FNM33" s="33"/>
      <c r="FNN33" s="33"/>
      <c r="FNO33" s="33"/>
      <c r="FNP33" s="33"/>
      <c r="FNQ33" s="33"/>
      <c r="FNR33" s="33"/>
      <c r="FNS33" s="33"/>
      <c r="FNT33" s="33"/>
      <c r="FNU33" s="33"/>
      <c r="FNV33" s="33"/>
      <c r="FNW33" s="33"/>
      <c r="FNX33" s="33"/>
      <c r="FNY33" s="33"/>
      <c r="FNZ33" s="33"/>
      <c r="FOA33" s="33"/>
      <c r="FOB33" s="33"/>
      <c r="FOC33" s="33"/>
      <c r="FOD33" s="33"/>
      <c r="FOE33" s="33"/>
      <c r="FOF33" s="33"/>
      <c r="FOG33" s="33"/>
      <c r="FOH33" s="33"/>
      <c r="FOI33" s="33"/>
      <c r="FOJ33" s="33"/>
      <c r="FOK33" s="33"/>
      <c r="FOL33" s="33"/>
      <c r="FOM33" s="33"/>
      <c r="FON33" s="33"/>
      <c r="FOO33" s="33"/>
      <c r="FOP33" s="33"/>
      <c r="FOQ33" s="33"/>
      <c r="FOR33" s="33"/>
      <c r="FOS33" s="33"/>
      <c r="FOT33" s="33"/>
      <c r="FOU33" s="33"/>
      <c r="FOV33" s="33"/>
      <c r="FOW33" s="33"/>
      <c r="FOX33" s="33"/>
      <c r="FOY33" s="33"/>
      <c r="FOZ33" s="33"/>
      <c r="FPA33" s="33"/>
      <c r="FPB33" s="33"/>
      <c r="FPC33" s="33"/>
      <c r="FPD33" s="33"/>
      <c r="FPE33" s="33"/>
      <c r="FPF33" s="33"/>
      <c r="FPG33" s="33"/>
      <c r="FPH33" s="33"/>
      <c r="FPI33" s="33"/>
      <c r="FPJ33" s="33"/>
      <c r="FPK33" s="33"/>
      <c r="FPL33" s="33"/>
      <c r="FPM33" s="33"/>
      <c r="FPN33" s="33"/>
      <c r="FPO33" s="33"/>
      <c r="FPP33" s="33"/>
      <c r="FPQ33" s="33"/>
      <c r="FPR33" s="33"/>
      <c r="FPS33" s="33"/>
      <c r="FPT33" s="33"/>
      <c r="FPU33" s="33"/>
      <c r="FPV33" s="33"/>
      <c r="FPW33" s="33"/>
      <c r="FPX33" s="33"/>
      <c r="FPY33" s="33"/>
      <c r="FPZ33" s="33"/>
      <c r="FQA33" s="33"/>
      <c r="FQB33" s="33"/>
      <c r="FQC33" s="33"/>
      <c r="FQD33" s="33"/>
      <c r="FQE33" s="33"/>
      <c r="FQF33" s="33"/>
      <c r="FQG33" s="33"/>
      <c r="FQH33" s="33"/>
      <c r="FQI33" s="33"/>
      <c r="FQJ33" s="33"/>
      <c r="FQK33" s="33"/>
      <c r="FQL33" s="33"/>
      <c r="FQM33" s="33"/>
      <c r="FQN33" s="33"/>
      <c r="FQO33" s="33"/>
      <c r="FQP33" s="33"/>
      <c r="FQQ33" s="33"/>
      <c r="FQR33" s="33"/>
      <c r="FQS33" s="33"/>
      <c r="FQT33" s="33"/>
      <c r="FQU33" s="33"/>
      <c r="FQV33" s="33"/>
      <c r="FQW33" s="33"/>
      <c r="FQX33" s="33"/>
      <c r="FQY33" s="33"/>
      <c r="FQZ33" s="33"/>
      <c r="FRA33" s="33"/>
      <c r="FRB33" s="33"/>
      <c r="FRC33" s="33"/>
      <c r="FRD33" s="33"/>
      <c r="FRE33" s="33"/>
      <c r="FRF33" s="33"/>
      <c r="FRG33" s="33"/>
      <c r="FRH33" s="33"/>
      <c r="FRI33" s="33"/>
      <c r="FRJ33" s="33"/>
      <c r="FRK33" s="33"/>
      <c r="FRL33" s="33"/>
      <c r="FRM33" s="33"/>
      <c r="FRN33" s="33"/>
      <c r="FRO33" s="33"/>
      <c r="FRP33" s="33"/>
      <c r="FRQ33" s="33"/>
      <c r="FRR33" s="33"/>
      <c r="FRS33" s="33"/>
      <c r="FRT33" s="33"/>
      <c r="FRU33" s="33"/>
      <c r="FRV33" s="33"/>
      <c r="FRW33" s="33"/>
      <c r="FRX33" s="33"/>
      <c r="FRY33" s="33"/>
      <c r="FRZ33" s="33"/>
      <c r="FSA33" s="33"/>
      <c r="FSB33" s="33"/>
      <c r="FSC33" s="33"/>
      <c r="FSD33" s="33"/>
      <c r="FSE33" s="33"/>
      <c r="FSF33" s="33"/>
      <c r="FSG33" s="33"/>
      <c r="FSH33" s="33"/>
      <c r="FSI33" s="33"/>
      <c r="FSJ33" s="33"/>
      <c r="FSK33" s="33"/>
      <c r="FSL33" s="33"/>
      <c r="FSM33" s="33"/>
      <c r="FSN33" s="33"/>
      <c r="FSO33" s="33"/>
      <c r="FSP33" s="33"/>
      <c r="FSQ33" s="33"/>
      <c r="FSR33" s="33"/>
      <c r="FSS33" s="33"/>
      <c r="FST33" s="33"/>
      <c r="FSU33" s="33"/>
      <c r="FSV33" s="33"/>
      <c r="FSW33" s="33"/>
      <c r="FSX33" s="33"/>
      <c r="FSY33" s="33"/>
      <c r="FSZ33" s="33"/>
      <c r="FTA33" s="33"/>
      <c r="FTB33" s="33"/>
      <c r="FTC33" s="33"/>
      <c r="FTD33" s="33"/>
      <c r="FTE33" s="33"/>
      <c r="FTF33" s="33"/>
      <c r="FTG33" s="33"/>
      <c r="FTH33" s="33"/>
      <c r="FTI33" s="33"/>
      <c r="FTJ33" s="33"/>
      <c r="FTK33" s="33"/>
      <c r="FTL33" s="33"/>
      <c r="FTM33" s="33"/>
      <c r="FTN33" s="33"/>
      <c r="FTO33" s="33"/>
      <c r="FTP33" s="33"/>
      <c r="FTQ33" s="33"/>
      <c r="FTR33" s="33"/>
      <c r="FTS33" s="33"/>
      <c r="FTT33" s="33"/>
      <c r="FTU33" s="33"/>
      <c r="FTV33" s="33"/>
      <c r="FTW33" s="33"/>
      <c r="FTX33" s="33"/>
      <c r="FTY33" s="33"/>
      <c r="FTZ33" s="33"/>
      <c r="FUA33" s="33"/>
      <c r="FUB33" s="33"/>
      <c r="FUC33" s="33"/>
      <c r="FUD33" s="33"/>
      <c r="FUE33" s="33"/>
      <c r="FUF33" s="33"/>
      <c r="FUG33" s="33"/>
      <c r="FUH33" s="33"/>
      <c r="FUI33" s="33"/>
      <c r="FUJ33" s="33"/>
      <c r="FUK33" s="33"/>
      <c r="FUL33" s="33"/>
      <c r="FUM33" s="33"/>
      <c r="FUN33" s="33"/>
      <c r="FUO33" s="33"/>
      <c r="FUP33" s="33"/>
      <c r="FUQ33" s="33"/>
      <c r="FUR33" s="33"/>
      <c r="FUS33" s="33"/>
      <c r="FUT33" s="33"/>
      <c r="FUU33" s="33"/>
      <c r="FUV33" s="33"/>
      <c r="FUW33" s="33"/>
      <c r="FUX33" s="33"/>
      <c r="FUY33" s="33"/>
      <c r="FUZ33" s="33"/>
      <c r="FVA33" s="33"/>
      <c r="FVB33" s="33"/>
      <c r="FVC33" s="33"/>
      <c r="FVD33" s="33"/>
      <c r="FVE33" s="33"/>
      <c r="FVF33" s="33"/>
      <c r="FVG33" s="33"/>
      <c r="FVH33" s="33"/>
      <c r="FVI33" s="33"/>
      <c r="FVJ33" s="33"/>
      <c r="FVK33" s="33"/>
      <c r="FVL33" s="33"/>
      <c r="FVM33" s="33"/>
      <c r="FVN33" s="33"/>
      <c r="FVO33" s="33"/>
      <c r="FVP33" s="33"/>
      <c r="FVQ33" s="33"/>
      <c r="FVR33" s="33"/>
      <c r="FVS33" s="33"/>
      <c r="FVT33" s="33"/>
      <c r="FVU33" s="33"/>
      <c r="FVV33" s="33"/>
      <c r="FVW33" s="33"/>
      <c r="FVX33" s="33"/>
      <c r="FVY33" s="33"/>
      <c r="FVZ33" s="33"/>
      <c r="FWA33" s="33"/>
      <c r="FWB33" s="33"/>
      <c r="FWC33" s="33"/>
      <c r="FWD33" s="33"/>
      <c r="FWE33" s="33"/>
      <c r="FWF33" s="33"/>
      <c r="FWG33" s="33"/>
      <c r="FWH33" s="33"/>
      <c r="FWI33" s="33"/>
      <c r="FWJ33" s="33"/>
      <c r="FWK33" s="33"/>
      <c r="FWL33" s="33"/>
      <c r="FWM33" s="33"/>
      <c r="FWN33" s="33"/>
      <c r="FWO33" s="33"/>
      <c r="FWP33" s="33"/>
      <c r="FWQ33" s="33"/>
      <c r="FWR33" s="33"/>
      <c r="FWS33" s="33"/>
      <c r="FWT33" s="33"/>
      <c r="FWU33" s="33"/>
      <c r="FWV33" s="33"/>
      <c r="FWW33" s="33"/>
      <c r="FWX33" s="33"/>
      <c r="FWY33" s="33"/>
      <c r="FWZ33" s="33"/>
      <c r="FXA33" s="33"/>
      <c r="FXB33" s="33"/>
      <c r="FXC33" s="33"/>
      <c r="FXD33" s="33"/>
      <c r="FXE33" s="33"/>
      <c r="FXF33" s="33"/>
      <c r="FXG33" s="33"/>
      <c r="FXH33" s="33"/>
      <c r="FXI33" s="33"/>
      <c r="FXJ33" s="33"/>
      <c r="FXK33" s="33"/>
      <c r="FXL33" s="33"/>
      <c r="FXM33" s="33"/>
      <c r="FXN33" s="33"/>
      <c r="FXO33" s="33"/>
      <c r="FXP33" s="33"/>
      <c r="FXQ33" s="33"/>
      <c r="FXR33" s="33"/>
      <c r="FXS33" s="33"/>
      <c r="FXT33" s="33"/>
      <c r="FXU33" s="33"/>
      <c r="FXV33" s="33"/>
      <c r="FXW33" s="33"/>
      <c r="FXX33" s="33"/>
      <c r="FXY33" s="33"/>
      <c r="FXZ33" s="33"/>
      <c r="FYA33" s="33"/>
      <c r="FYB33" s="33"/>
      <c r="FYC33" s="33"/>
      <c r="FYD33" s="33"/>
      <c r="FYE33" s="33"/>
      <c r="FYF33" s="33"/>
      <c r="FYG33" s="33"/>
      <c r="FYH33" s="33"/>
      <c r="FYI33" s="33"/>
      <c r="FYJ33" s="33"/>
      <c r="FYK33" s="33"/>
      <c r="FYL33" s="33"/>
      <c r="FYM33" s="33"/>
      <c r="FYN33" s="33"/>
      <c r="FYO33" s="33"/>
      <c r="FYP33" s="33"/>
      <c r="FYQ33" s="33"/>
      <c r="FYR33" s="33"/>
      <c r="FYS33" s="33"/>
      <c r="FYT33" s="33"/>
      <c r="FYU33" s="33"/>
      <c r="FYV33" s="33"/>
      <c r="FYW33" s="33"/>
      <c r="FYX33" s="33"/>
      <c r="FYY33" s="33"/>
      <c r="FYZ33" s="33"/>
      <c r="FZA33" s="33"/>
      <c r="FZB33" s="33"/>
      <c r="FZC33" s="33"/>
      <c r="FZD33" s="33"/>
      <c r="FZE33" s="33"/>
      <c r="FZF33" s="33"/>
      <c r="FZG33" s="33"/>
      <c r="FZH33" s="33"/>
      <c r="FZI33" s="33"/>
      <c r="FZJ33" s="33"/>
      <c r="FZK33" s="33"/>
      <c r="FZL33" s="33"/>
      <c r="FZM33" s="33"/>
      <c r="FZN33" s="33"/>
      <c r="FZO33" s="33"/>
      <c r="FZP33" s="33"/>
      <c r="FZQ33" s="33"/>
      <c r="FZR33" s="33"/>
      <c r="FZS33" s="33"/>
      <c r="FZT33" s="33"/>
      <c r="FZU33" s="33"/>
      <c r="FZV33" s="33"/>
      <c r="FZW33" s="33"/>
      <c r="FZX33" s="33"/>
      <c r="FZY33" s="33"/>
      <c r="FZZ33" s="33"/>
      <c r="GAA33" s="33"/>
      <c r="GAB33" s="33"/>
      <c r="GAC33" s="33"/>
      <c r="GAD33" s="33"/>
      <c r="GAE33" s="33"/>
      <c r="GAF33" s="33"/>
      <c r="GAG33" s="33"/>
      <c r="GAH33" s="33"/>
      <c r="GAI33" s="33"/>
      <c r="GAJ33" s="33"/>
      <c r="GAK33" s="33"/>
      <c r="GAL33" s="33"/>
      <c r="GAM33" s="33"/>
      <c r="GAN33" s="33"/>
      <c r="GAO33" s="33"/>
      <c r="GAP33" s="33"/>
      <c r="GAQ33" s="33"/>
      <c r="GAR33" s="33"/>
      <c r="GAS33" s="33"/>
      <c r="GAT33" s="33"/>
      <c r="GAU33" s="33"/>
      <c r="GAV33" s="33"/>
      <c r="GAW33" s="33"/>
      <c r="GAX33" s="33"/>
      <c r="GAY33" s="33"/>
      <c r="GAZ33" s="33"/>
      <c r="GBA33" s="33"/>
      <c r="GBB33" s="33"/>
      <c r="GBC33" s="33"/>
      <c r="GBD33" s="33"/>
      <c r="GBE33" s="33"/>
      <c r="GBF33" s="33"/>
      <c r="GBG33" s="33"/>
      <c r="GBH33" s="33"/>
      <c r="GBI33" s="33"/>
      <c r="GBJ33" s="33"/>
      <c r="GBK33" s="33"/>
      <c r="GBL33" s="33"/>
      <c r="GBM33" s="33"/>
      <c r="GBN33" s="33"/>
      <c r="GBO33" s="33"/>
      <c r="GBP33" s="33"/>
      <c r="GBQ33" s="33"/>
      <c r="GBR33" s="33"/>
      <c r="GBS33" s="33"/>
      <c r="GBT33" s="33"/>
      <c r="GBU33" s="33"/>
      <c r="GBV33" s="33"/>
      <c r="GBW33" s="33"/>
      <c r="GBX33" s="33"/>
      <c r="GBY33" s="33"/>
      <c r="GBZ33" s="33"/>
      <c r="GCA33" s="33"/>
      <c r="GCB33" s="33"/>
      <c r="GCC33" s="33"/>
      <c r="GCD33" s="33"/>
      <c r="GCE33" s="33"/>
      <c r="GCF33" s="33"/>
      <c r="GCG33" s="33"/>
      <c r="GCH33" s="33"/>
      <c r="GCI33" s="33"/>
      <c r="GCJ33" s="33"/>
      <c r="GCK33" s="33"/>
      <c r="GCL33" s="33"/>
      <c r="GCM33" s="33"/>
      <c r="GCN33" s="33"/>
      <c r="GCO33" s="33"/>
      <c r="GCP33" s="33"/>
      <c r="GCQ33" s="33"/>
      <c r="GCR33" s="33"/>
      <c r="GCS33" s="33"/>
      <c r="GCT33" s="33"/>
      <c r="GCU33" s="33"/>
      <c r="GCV33" s="33"/>
      <c r="GCW33" s="33"/>
      <c r="GCX33" s="33"/>
      <c r="GCY33" s="33"/>
      <c r="GCZ33" s="33"/>
      <c r="GDA33" s="33"/>
      <c r="GDB33" s="33"/>
      <c r="GDC33" s="33"/>
      <c r="GDD33" s="33"/>
      <c r="GDE33" s="33"/>
      <c r="GDF33" s="33"/>
      <c r="GDG33" s="33"/>
      <c r="GDH33" s="33"/>
      <c r="GDI33" s="33"/>
      <c r="GDJ33" s="33"/>
      <c r="GDK33" s="33"/>
      <c r="GDL33" s="33"/>
      <c r="GDM33" s="33"/>
      <c r="GDN33" s="33"/>
      <c r="GDO33" s="33"/>
      <c r="GDP33" s="33"/>
      <c r="GDQ33" s="33"/>
      <c r="GDR33" s="33"/>
      <c r="GDS33" s="33"/>
      <c r="GDT33" s="33"/>
      <c r="GDU33" s="33"/>
      <c r="GDV33" s="33"/>
      <c r="GDW33" s="33"/>
      <c r="GDX33" s="33"/>
      <c r="GDY33" s="33"/>
      <c r="GDZ33" s="33"/>
      <c r="GEA33" s="33"/>
      <c r="GEB33" s="33"/>
      <c r="GEC33" s="33"/>
      <c r="GED33" s="33"/>
      <c r="GEE33" s="33"/>
      <c r="GEF33" s="33"/>
      <c r="GEG33" s="33"/>
      <c r="GEH33" s="33"/>
      <c r="GEI33" s="33"/>
      <c r="GEJ33" s="33"/>
      <c r="GEK33" s="33"/>
      <c r="GEL33" s="33"/>
      <c r="GEM33" s="33"/>
      <c r="GEN33" s="33"/>
      <c r="GEO33" s="33"/>
      <c r="GEP33" s="33"/>
      <c r="GEQ33" s="33"/>
      <c r="GER33" s="33"/>
      <c r="GES33" s="33"/>
      <c r="GET33" s="33"/>
      <c r="GEU33" s="33"/>
      <c r="GEV33" s="33"/>
      <c r="GEW33" s="33"/>
      <c r="GEX33" s="33"/>
      <c r="GEY33" s="33"/>
      <c r="GEZ33" s="33"/>
      <c r="GFA33" s="33"/>
      <c r="GFB33" s="33"/>
      <c r="GFC33" s="33"/>
      <c r="GFD33" s="33"/>
      <c r="GFE33" s="33"/>
      <c r="GFF33" s="33"/>
      <c r="GFG33" s="33"/>
      <c r="GFH33" s="33"/>
      <c r="GFI33" s="33"/>
      <c r="GFJ33" s="33"/>
      <c r="GFK33" s="33"/>
      <c r="GFL33" s="33"/>
      <c r="GFM33" s="33"/>
      <c r="GFN33" s="33"/>
      <c r="GFO33" s="33"/>
      <c r="GFP33" s="33"/>
      <c r="GFQ33" s="33"/>
      <c r="GFR33" s="33"/>
      <c r="GFS33" s="33"/>
      <c r="GFT33" s="33"/>
      <c r="GFU33" s="33"/>
      <c r="GFV33" s="33"/>
      <c r="GFW33" s="33"/>
      <c r="GFX33" s="33"/>
      <c r="GFY33" s="33"/>
      <c r="GFZ33" s="33"/>
      <c r="GGA33" s="33"/>
      <c r="GGB33" s="33"/>
      <c r="GGC33" s="33"/>
      <c r="GGD33" s="33"/>
      <c r="GGE33" s="33"/>
      <c r="GGF33" s="33"/>
      <c r="GGG33" s="33"/>
      <c r="GGH33" s="33"/>
      <c r="GGI33" s="33"/>
      <c r="GGJ33" s="33"/>
      <c r="GGK33" s="33"/>
      <c r="GGL33" s="33"/>
      <c r="GGM33" s="33"/>
      <c r="GGN33" s="33"/>
      <c r="GGO33" s="33"/>
      <c r="GGP33" s="33"/>
      <c r="GGQ33" s="33"/>
      <c r="GGR33" s="33"/>
      <c r="GGS33" s="33"/>
      <c r="GGT33" s="33"/>
      <c r="GGU33" s="33"/>
      <c r="GGV33" s="33"/>
      <c r="GGW33" s="33"/>
      <c r="GGX33" s="33"/>
      <c r="GGY33" s="33"/>
      <c r="GGZ33" s="33"/>
      <c r="GHA33" s="33"/>
      <c r="GHB33" s="33"/>
      <c r="GHC33" s="33"/>
      <c r="GHD33" s="33"/>
      <c r="GHE33" s="33"/>
      <c r="GHF33" s="33"/>
      <c r="GHG33" s="33"/>
      <c r="GHH33" s="33"/>
      <c r="GHI33" s="33"/>
      <c r="GHJ33" s="33"/>
      <c r="GHK33" s="33"/>
      <c r="GHL33" s="33"/>
      <c r="GHM33" s="33"/>
      <c r="GHN33" s="33"/>
      <c r="GHO33" s="33"/>
      <c r="GHP33" s="33"/>
      <c r="GHQ33" s="33"/>
      <c r="GHR33" s="33"/>
      <c r="GHS33" s="33"/>
      <c r="GHT33" s="33"/>
      <c r="GHU33" s="33"/>
      <c r="GHV33" s="33"/>
      <c r="GHW33" s="33"/>
      <c r="GHX33" s="33"/>
      <c r="GHY33" s="33"/>
      <c r="GHZ33" s="33"/>
      <c r="GIA33" s="33"/>
      <c r="GIB33" s="33"/>
      <c r="GIC33" s="33"/>
      <c r="GID33" s="33"/>
      <c r="GIE33" s="33"/>
      <c r="GIF33" s="33"/>
      <c r="GIG33" s="33"/>
      <c r="GIH33" s="33"/>
      <c r="GII33" s="33"/>
      <c r="GIJ33" s="33"/>
      <c r="GIK33" s="33"/>
      <c r="GIL33" s="33"/>
      <c r="GIM33" s="33"/>
      <c r="GIN33" s="33"/>
      <c r="GIO33" s="33"/>
      <c r="GIP33" s="33"/>
      <c r="GIQ33" s="33"/>
      <c r="GIR33" s="33"/>
      <c r="GIS33" s="33"/>
      <c r="GIT33" s="33"/>
      <c r="GIU33" s="33"/>
      <c r="GIV33" s="33"/>
      <c r="GIW33" s="33"/>
      <c r="GIX33" s="33"/>
      <c r="GIY33" s="33"/>
      <c r="GIZ33" s="33"/>
      <c r="GJA33" s="33"/>
      <c r="GJB33" s="33"/>
      <c r="GJC33" s="33"/>
      <c r="GJD33" s="33"/>
      <c r="GJE33" s="33"/>
      <c r="GJF33" s="33"/>
      <c r="GJG33" s="33"/>
      <c r="GJH33" s="33"/>
      <c r="GJI33" s="33"/>
      <c r="GJJ33" s="33"/>
      <c r="GJK33" s="33"/>
      <c r="GJL33" s="33"/>
      <c r="GJM33" s="33"/>
      <c r="GJN33" s="33"/>
      <c r="GJO33" s="33"/>
      <c r="GJP33" s="33"/>
      <c r="GJQ33" s="33"/>
      <c r="GJR33" s="33"/>
      <c r="GJS33" s="33"/>
      <c r="GJT33" s="33"/>
      <c r="GJU33" s="33"/>
      <c r="GJV33" s="33"/>
      <c r="GJW33" s="33"/>
      <c r="GJX33" s="33"/>
      <c r="GJY33" s="33"/>
      <c r="GJZ33" s="33"/>
      <c r="GKA33" s="33"/>
      <c r="GKB33" s="33"/>
      <c r="GKC33" s="33"/>
      <c r="GKD33" s="33"/>
      <c r="GKE33" s="33"/>
      <c r="GKF33" s="33"/>
      <c r="GKG33" s="33"/>
      <c r="GKH33" s="33"/>
      <c r="GKI33" s="33"/>
      <c r="GKJ33" s="33"/>
      <c r="GKK33" s="33"/>
      <c r="GKL33" s="33"/>
      <c r="GKM33" s="33"/>
      <c r="GKN33" s="33"/>
      <c r="GKO33" s="33"/>
      <c r="GKP33" s="33"/>
      <c r="GKQ33" s="33"/>
      <c r="GKR33" s="33"/>
      <c r="GKS33" s="33"/>
      <c r="GKT33" s="33"/>
      <c r="GKU33" s="33"/>
      <c r="GKV33" s="33"/>
      <c r="GKW33" s="33"/>
      <c r="GKX33" s="33"/>
      <c r="GKY33" s="33"/>
      <c r="GKZ33" s="33"/>
      <c r="GLA33" s="33"/>
      <c r="GLB33" s="33"/>
      <c r="GLC33" s="33"/>
      <c r="GLD33" s="33"/>
      <c r="GLE33" s="33"/>
      <c r="GLF33" s="33"/>
      <c r="GLG33" s="33"/>
      <c r="GLH33" s="33"/>
      <c r="GLI33" s="33"/>
      <c r="GLJ33" s="33"/>
      <c r="GLK33" s="33"/>
      <c r="GLL33" s="33"/>
      <c r="GLM33" s="33"/>
      <c r="GLN33" s="33"/>
      <c r="GLO33" s="33"/>
      <c r="GLP33" s="33"/>
      <c r="GLQ33" s="33"/>
      <c r="GLR33" s="33"/>
      <c r="GLS33" s="33"/>
      <c r="GLT33" s="33"/>
      <c r="GLU33" s="33"/>
      <c r="GLV33" s="33"/>
      <c r="GLW33" s="33"/>
      <c r="GLX33" s="33"/>
      <c r="GLY33" s="33"/>
      <c r="GLZ33" s="33"/>
      <c r="GMA33" s="33"/>
      <c r="GMB33" s="33"/>
      <c r="GMC33" s="33"/>
      <c r="GMD33" s="33"/>
      <c r="GME33" s="33"/>
      <c r="GMF33" s="33"/>
      <c r="GMG33" s="33"/>
      <c r="GMH33" s="33"/>
      <c r="GMI33" s="33"/>
      <c r="GMJ33" s="33"/>
      <c r="GMK33" s="33"/>
      <c r="GML33" s="33"/>
      <c r="GMM33" s="33"/>
      <c r="GMN33" s="33"/>
      <c r="GMO33" s="33"/>
      <c r="GMP33" s="33"/>
      <c r="GMQ33" s="33"/>
      <c r="GMR33" s="33"/>
      <c r="GMS33" s="33"/>
      <c r="GMT33" s="33"/>
      <c r="GMU33" s="33"/>
      <c r="GMV33" s="33"/>
      <c r="GMW33" s="33"/>
      <c r="GMX33" s="33"/>
      <c r="GMY33" s="33"/>
      <c r="GMZ33" s="33"/>
      <c r="GNA33" s="33"/>
      <c r="GNB33" s="33"/>
      <c r="GNC33" s="33"/>
      <c r="GND33" s="33"/>
      <c r="GNE33" s="33"/>
      <c r="GNF33" s="33"/>
      <c r="GNG33" s="33"/>
      <c r="GNH33" s="33"/>
      <c r="GNI33" s="33"/>
      <c r="GNJ33" s="33"/>
      <c r="GNK33" s="33"/>
      <c r="GNL33" s="33"/>
      <c r="GNM33" s="33"/>
      <c r="GNN33" s="33"/>
      <c r="GNO33" s="33"/>
      <c r="GNP33" s="33"/>
      <c r="GNQ33" s="33"/>
      <c r="GNR33" s="33"/>
      <c r="GNS33" s="33"/>
      <c r="GNT33" s="33"/>
      <c r="GNU33" s="33"/>
      <c r="GNV33" s="33"/>
      <c r="GNW33" s="33"/>
      <c r="GNX33" s="33"/>
      <c r="GNY33" s="33"/>
      <c r="GNZ33" s="33"/>
      <c r="GOA33" s="33"/>
      <c r="GOB33" s="33"/>
      <c r="GOC33" s="33"/>
      <c r="GOD33" s="33"/>
      <c r="GOE33" s="33"/>
      <c r="GOF33" s="33"/>
      <c r="GOG33" s="33"/>
      <c r="GOH33" s="33"/>
      <c r="GOI33" s="33"/>
      <c r="GOJ33" s="33"/>
      <c r="GOK33" s="33"/>
      <c r="GOL33" s="33"/>
      <c r="GOM33" s="33"/>
      <c r="GON33" s="33"/>
      <c r="GOO33" s="33"/>
      <c r="GOP33" s="33"/>
      <c r="GOQ33" s="33"/>
      <c r="GOR33" s="33"/>
      <c r="GOS33" s="33"/>
      <c r="GOT33" s="33"/>
      <c r="GOU33" s="33"/>
      <c r="GOV33" s="33"/>
      <c r="GOW33" s="33"/>
      <c r="GOX33" s="33"/>
      <c r="GOY33" s="33"/>
      <c r="GOZ33" s="33"/>
      <c r="GPA33" s="33"/>
      <c r="GPB33" s="33"/>
      <c r="GPC33" s="33"/>
      <c r="GPD33" s="33"/>
      <c r="GPE33" s="33"/>
      <c r="GPF33" s="33"/>
      <c r="GPG33" s="33"/>
      <c r="GPH33" s="33"/>
      <c r="GPI33" s="33"/>
      <c r="GPJ33" s="33"/>
      <c r="GPK33" s="33"/>
      <c r="GPL33" s="33"/>
      <c r="GPM33" s="33"/>
      <c r="GPN33" s="33"/>
      <c r="GPO33" s="33"/>
      <c r="GPP33" s="33"/>
      <c r="GPQ33" s="33"/>
      <c r="GPR33" s="33"/>
      <c r="GPS33" s="33"/>
      <c r="GPT33" s="33"/>
      <c r="GPU33" s="33"/>
      <c r="GPV33" s="33"/>
      <c r="GPW33" s="33"/>
      <c r="GPX33" s="33"/>
      <c r="GPY33" s="33"/>
      <c r="GPZ33" s="33"/>
      <c r="GQA33" s="33"/>
      <c r="GQB33" s="33"/>
      <c r="GQC33" s="33"/>
      <c r="GQD33" s="33"/>
      <c r="GQE33" s="33"/>
      <c r="GQF33" s="33"/>
      <c r="GQG33" s="33"/>
      <c r="GQH33" s="33"/>
      <c r="GQI33" s="33"/>
      <c r="GQJ33" s="33"/>
      <c r="GQK33" s="33"/>
      <c r="GQL33" s="33"/>
      <c r="GQM33" s="33"/>
      <c r="GQN33" s="33"/>
      <c r="GQO33" s="33"/>
      <c r="GQP33" s="33"/>
      <c r="GQQ33" s="33"/>
      <c r="GQR33" s="33"/>
      <c r="GQS33" s="33"/>
      <c r="GQT33" s="33"/>
      <c r="GQU33" s="33"/>
      <c r="GQV33" s="33"/>
      <c r="GQW33" s="33"/>
      <c r="GQX33" s="33"/>
      <c r="GQY33" s="33"/>
      <c r="GQZ33" s="33"/>
      <c r="GRA33" s="33"/>
      <c r="GRB33" s="33"/>
      <c r="GRC33" s="33"/>
      <c r="GRD33" s="33"/>
      <c r="GRE33" s="33"/>
      <c r="GRF33" s="33"/>
      <c r="GRG33" s="33"/>
      <c r="GRH33" s="33"/>
      <c r="GRI33" s="33"/>
      <c r="GRJ33" s="33"/>
      <c r="GRK33" s="33"/>
      <c r="GRL33" s="33"/>
      <c r="GRM33" s="33"/>
      <c r="GRN33" s="33"/>
      <c r="GRO33" s="33"/>
      <c r="GRP33" s="33"/>
      <c r="GRQ33" s="33"/>
      <c r="GRR33" s="33"/>
      <c r="GRS33" s="33"/>
      <c r="GRT33" s="33"/>
      <c r="GRU33" s="33"/>
      <c r="GRV33" s="33"/>
      <c r="GRW33" s="33"/>
      <c r="GRX33" s="33"/>
      <c r="GRY33" s="33"/>
      <c r="GRZ33" s="33"/>
      <c r="GSA33" s="33"/>
      <c r="GSB33" s="33"/>
      <c r="GSC33" s="33"/>
      <c r="GSD33" s="33"/>
      <c r="GSE33" s="33"/>
      <c r="GSF33" s="33"/>
      <c r="GSG33" s="33"/>
      <c r="GSH33" s="33"/>
      <c r="GSI33" s="33"/>
      <c r="GSJ33" s="33"/>
      <c r="GSK33" s="33"/>
      <c r="GSL33" s="33"/>
      <c r="GSM33" s="33"/>
      <c r="GSN33" s="33"/>
      <c r="GSO33" s="33"/>
      <c r="GSP33" s="33"/>
      <c r="GSQ33" s="33"/>
      <c r="GSR33" s="33"/>
      <c r="GSS33" s="33"/>
      <c r="GST33" s="33"/>
      <c r="GSU33" s="33"/>
      <c r="GSV33" s="33"/>
      <c r="GSW33" s="33"/>
      <c r="GSX33" s="33"/>
      <c r="GSY33" s="33"/>
      <c r="GSZ33" s="33"/>
      <c r="GTA33" s="33"/>
      <c r="GTB33" s="33"/>
      <c r="GTC33" s="33"/>
      <c r="GTD33" s="33"/>
      <c r="GTE33" s="33"/>
      <c r="GTF33" s="33"/>
      <c r="GTG33" s="33"/>
      <c r="GTH33" s="33"/>
      <c r="GTI33" s="33"/>
      <c r="GTJ33" s="33"/>
      <c r="GTK33" s="33"/>
      <c r="GTL33" s="33"/>
      <c r="GTM33" s="33"/>
      <c r="GTN33" s="33"/>
      <c r="GTO33" s="33"/>
      <c r="GTP33" s="33"/>
      <c r="GTQ33" s="33"/>
      <c r="GTR33" s="33"/>
      <c r="GTS33" s="33"/>
      <c r="GTT33" s="33"/>
      <c r="GTU33" s="33"/>
      <c r="GTV33" s="33"/>
      <c r="GTW33" s="33"/>
      <c r="GTX33" s="33"/>
      <c r="GTY33" s="33"/>
      <c r="GTZ33" s="33"/>
      <c r="GUA33" s="33"/>
      <c r="GUB33" s="33"/>
      <c r="GUC33" s="33"/>
      <c r="GUD33" s="33"/>
      <c r="GUE33" s="33"/>
      <c r="GUF33" s="33"/>
      <c r="GUG33" s="33"/>
      <c r="GUH33" s="33"/>
      <c r="GUI33" s="33"/>
      <c r="GUJ33" s="33"/>
      <c r="GUK33" s="33"/>
      <c r="GUL33" s="33"/>
      <c r="GUM33" s="33"/>
      <c r="GUN33" s="33"/>
      <c r="GUO33" s="33"/>
      <c r="GUP33" s="33"/>
      <c r="GUQ33" s="33"/>
      <c r="GUR33" s="33"/>
      <c r="GUS33" s="33"/>
      <c r="GUT33" s="33"/>
      <c r="GUU33" s="33"/>
      <c r="GUV33" s="33"/>
      <c r="GUW33" s="33"/>
      <c r="GUX33" s="33"/>
      <c r="GUY33" s="33"/>
      <c r="GUZ33" s="33"/>
      <c r="GVA33" s="33"/>
      <c r="GVB33" s="33"/>
      <c r="GVC33" s="33"/>
      <c r="GVD33" s="33"/>
      <c r="GVE33" s="33"/>
      <c r="GVF33" s="33"/>
      <c r="GVG33" s="33"/>
      <c r="GVH33" s="33"/>
      <c r="GVI33" s="33"/>
      <c r="GVJ33" s="33"/>
      <c r="GVK33" s="33"/>
      <c r="GVL33" s="33"/>
      <c r="GVM33" s="33"/>
      <c r="GVN33" s="33"/>
      <c r="GVO33" s="33"/>
      <c r="GVP33" s="33"/>
      <c r="GVQ33" s="33"/>
      <c r="GVR33" s="33"/>
      <c r="GVS33" s="33"/>
      <c r="GVT33" s="33"/>
      <c r="GVU33" s="33"/>
      <c r="GVV33" s="33"/>
      <c r="GVW33" s="33"/>
      <c r="GVX33" s="33"/>
      <c r="GVY33" s="33"/>
      <c r="GVZ33" s="33"/>
      <c r="GWA33" s="33"/>
      <c r="GWB33" s="33"/>
      <c r="GWC33" s="33"/>
      <c r="GWD33" s="33"/>
      <c r="GWE33" s="33"/>
      <c r="GWF33" s="33"/>
      <c r="GWG33" s="33"/>
      <c r="GWH33" s="33"/>
      <c r="GWI33" s="33"/>
      <c r="GWJ33" s="33"/>
      <c r="GWK33" s="33"/>
      <c r="GWL33" s="33"/>
      <c r="GWM33" s="33"/>
      <c r="GWN33" s="33"/>
      <c r="GWO33" s="33"/>
      <c r="GWP33" s="33"/>
      <c r="GWQ33" s="33"/>
      <c r="GWR33" s="33"/>
      <c r="GWS33" s="33"/>
      <c r="GWT33" s="33"/>
      <c r="GWU33" s="33"/>
      <c r="GWV33" s="33"/>
      <c r="GWW33" s="33"/>
      <c r="GWX33" s="33"/>
      <c r="GWY33" s="33"/>
      <c r="GWZ33" s="33"/>
      <c r="GXA33" s="33"/>
      <c r="GXB33" s="33"/>
      <c r="GXC33" s="33"/>
      <c r="GXD33" s="33"/>
      <c r="GXE33" s="33"/>
      <c r="GXF33" s="33"/>
      <c r="GXG33" s="33"/>
      <c r="GXH33" s="33"/>
      <c r="GXI33" s="33"/>
      <c r="GXJ33" s="33"/>
      <c r="GXK33" s="33"/>
      <c r="GXL33" s="33"/>
      <c r="GXM33" s="33"/>
      <c r="GXN33" s="33"/>
      <c r="GXO33" s="33"/>
      <c r="GXP33" s="33"/>
      <c r="GXQ33" s="33"/>
      <c r="GXR33" s="33"/>
      <c r="GXS33" s="33"/>
      <c r="GXT33" s="33"/>
      <c r="GXU33" s="33"/>
      <c r="GXV33" s="33"/>
      <c r="GXW33" s="33"/>
      <c r="GXX33" s="33"/>
      <c r="GXY33" s="33"/>
      <c r="GXZ33" s="33"/>
      <c r="GYA33" s="33"/>
      <c r="GYB33" s="33"/>
      <c r="GYC33" s="33"/>
      <c r="GYD33" s="33"/>
      <c r="GYE33" s="33"/>
      <c r="GYF33" s="33"/>
      <c r="GYG33" s="33"/>
      <c r="GYH33" s="33"/>
      <c r="GYI33" s="33"/>
      <c r="GYJ33" s="33"/>
      <c r="GYK33" s="33"/>
      <c r="GYL33" s="33"/>
      <c r="GYM33" s="33"/>
      <c r="GYN33" s="33"/>
      <c r="GYO33" s="33"/>
      <c r="GYP33" s="33"/>
      <c r="GYQ33" s="33"/>
      <c r="GYR33" s="33"/>
      <c r="GYS33" s="33"/>
      <c r="GYT33" s="33"/>
      <c r="GYU33" s="33"/>
      <c r="GYV33" s="33"/>
      <c r="GYW33" s="33"/>
      <c r="GYX33" s="33"/>
      <c r="GYY33" s="33"/>
      <c r="GYZ33" s="33"/>
      <c r="GZA33" s="33"/>
      <c r="GZB33" s="33"/>
      <c r="GZC33" s="33"/>
      <c r="GZD33" s="33"/>
      <c r="GZE33" s="33"/>
      <c r="GZF33" s="33"/>
      <c r="GZG33" s="33"/>
      <c r="GZH33" s="33"/>
      <c r="GZI33" s="33"/>
      <c r="GZJ33" s="33"/>
      <c r="GZK33" s="33"/>
      <c r="GZL33" s="33"/>
      <c r="GZM33" s="33"/>
      <c r="GZN33" s="33"/>
      <c r="GZO33" s="33"/>
      <c r="GZP33" s="33"/>
      <c r="GZQ33" s="33"/>
      <c r="GZR33" s="33"/>
      <c r="GZS33" s="33"/>
      <c r="GZT33" s="33"/>
      <c r="GZU33" s="33"/>
      <c r="GZV33" s="33"/>
      <c r="GZW33" s="33"/>
      <c r="GZX33" s="33"/>
      <c r="GZY33" s="33"/>
      <c r="GZZ33" s="33"/>
      <c r="HAA33" s="33"/>
      <c r="HAB33" s="33"/>
      <c r="HAC33" s="33"/>
      <c r="HAD33" s="33"/>
      <c r="HAE33" s="33"/>
      <c r="HAF33" s="33"/>
      <c r="HAG33" s="33"/>
      <c r="HAH33" s="33"/>
      <c r="HAI33" s="33"/>
      <c r="HAJ33" s="33"/>
      <c r="HAK33" s="33"/>
      <c r="HAL33" s="33"/>
      <c r="HAM33" s="33"/>
      <c r="HAN33" s="33"/>
      <c r="HAO33" s="33"/>
      <c r="HAP33" s="33"/>
      <c r="HAQ33" s="33"/>
      <c r="HAR33" s="33"/>
      <c r="HAS33" s="33"/>
      <c r="HAT33" s="33"/>
      <c r="HAU33" s="33"/>
      <c r="HAV33" s="33"/>
      <c r="HAW33" s="33"/>
      <c r="HAX33" s="33"/>
      <c r="HAY33" s="33"/>
      <c r="HAZ33" s="33"/>
      <c r="HBA33" s="33"/>
      <c r="HBB33" s="33"/>
      <c r="HBC33" s="33"/>
      <c r="HBD33" s="33"/>
      <c r="HBE33" s="33"/>
      <c r="HBF33" s="33"/>
      <c r="HBG33" s="33"/>
      <c r="HBH33" s="33"/>
      <c r="HBI33" s="33"/>
      <c r="HBJ33" s="33"/>
      <c r="HBK33" s="33"/>
      <c r="HBL33" s="33"/>
      <c r="HBM33" s="33"/>
      <c r="HBN33" s="33"/>
      <c r="HBO33" s="33"/>
      <c r="HBP33" s="33"/>
      <c r="HBQ33" s="33"/>
      <c r="HBR33" s="33"/>
      <c r="HBS33" s="33"/>
      <c r="HBT33" s="33"/>
      <c r="HBU33" s="33"/>
      <c r="HBV33" s="33"/>
      <c r="HBW33" s="33"/>
      <c r="HBX33" s="33"/>
      <c r="HBY33" s="33"/>
      <c r="HBZ33" s="33"/>
      <c r="HCA33" s="33"/>
      <c r="HCB33" s="33"/>
      <c r="HCC33" s="33"/>
      <c r="HCD33" s="33"/>
      <c r="HCE33" s="33"/>
      <c r="HCF33" s="33"/>
      <c r="HCG33" s="33"/>
      <c r="HCH33" s="33"/>
      <c r="HCI33" s="33"/>
      <c r="HCJ33" s="33"/>
      <c r="HCK33" s="33"/>
      <c r="HCL33" s="33"/>
      <c r="HCM33" s="33"/>
      <c r="HCN33" s="33"/>
      <c r="HCO33" s="33"/>
      <c r="HCP33" s="33"/>
      <c r="HCQ33" s="33"/>
      <c r="HCR33" s="33"/>
      <c r="HCS33" s="33"/>
      <c r="HCT33" s="33"/>
      <c r="HCU33" s="33"/>
      <c r="HCV33" s="33"/>
      <c r="HCW33" s="33"/>
      <c r="HCX33" s="33"/>
      <c r="HCY33" s="33"/>
      <c r="HCZ33" s="33"/>
      <c r="HDA33" s="33"/>
      <c r="HDB33" s="33"/>
      <c r="HDC33" s="33"/>
      <c r="HDD33" s="33"/>
      <c r="HDE33" s="33"/>
      <c r="HDF33" s="33"/>
      <c r="HDG33" s="33"/>
      <c r="HDH33" s="33"/>
      <c r="HDI33" s="33"/>
      <c r="HDJ33" s="33"/>
      <c r="HDK33" s="33"/>
      <c r="HDL33" s="33"/>
      <c r="HDM33" s="33"/>
      <c r="HDN33" s="33"/>
      <c r="HDO33" s="33"/>
      <c r="HDP33" s="33"/>
      <c r="HDQ33" s="33"/>
      <c r="HDR33" s="33"/>
      <c r="HDS33" s="33"/>
      <c r="HDT33" s="33"/>
      <c r="HDU33" s="33"/>
      <c r="HDV33" s="33"/>
      <c r="HDW33" s="33"/>
      <c r="HDX33" s="33"/>
      <c r="HDY33" s="33"/>
      <c r="HDZ33" s="33"/>
      <c r="HEA33" s="33"/>
      <c r="HEB33" s="33"/>
      <c r="HEC33" s="33"/>
      <c r="HED33" s="33"/>
      <c r="HEE33" s="33"/>
      <c r="HEF33" s="33"/>
      <c r="HEG33" s="33"/>
      <c r="HEH33" s="33"/>
      <c r="HEI33" s="33"/>
      <c r="HEJ33" s="33"/>
      <c r="HEK33" s="33"/>
      <c r="HEL33" s="33"/>
      <c r="HEM33" s="33"/>
      <c r="HEN33" s="33"/>
      <c r="HEO33" s="33"/>
      <c r="HEP33" s="33"/>
      <c r="HEQ33" s="33"/>
      <c r="HER33" s="33"/>
      <c r="HES33" s="33"/>
      <c r="HET33" s="33"/>
      <c r="HEU33" s="33"/>
      <c r="HEV33" s="33"/>
      <c r="HEW33" s="33"/>
      <c r="HEX33" s="33"/>
      <c r="HEY33" s="33"/>
      <c r="HEZ33" s="33"/>
      <c r="HFA33" s="33"/>
      <c r="HFB33" s="33"/>
      <c r="HFC33" s="33"/>
      <c r="HFD33" s="33"/>
      <c r="HFE33" s="33"/>
      <c r="HFF33" s="33"/>
      <c r="HFG33" s="33"/>
      <c r="HFH33" s="33"/>
      <c r="HFI33" s="33"/>
      <c r="HFJ33" s="33"/>
      <c r="HFK33" s="33"/>
      <c r="HFL33" s="33"/>
      <c r="HFM33" s="33"/>
      <c r="HFN33" s="33"/>
      <c r="HFO33" s="33"/>
      <c r="HFP33" s="33"/>
      <c r="HFQ33" s="33"/>
      <c r="HFR33" s="33"/>
      <c r="HFS33" s="33"/>
      <c r="HFT33" s="33"/>
      <c r="HFU33" s="33"/>
      <c r="HFV33" s="33"/>
      <c r="HFW33" s="33"/>
      <c r="HFX33" s="33"/>
      <c r="HFY33" s="33"/>
      <c r="HFZ33" s="33"/>
      <c r="HGA33" s="33"/>
      <c r="HGB33" s="33"/>
      <c r="HGC33" s="33"/>
      <c r="HGD33" s="33"/>
      <c r="HGE33" s="33"/>
      <c r="HGF33" s="33"/>
      <c r="HGG33" s="33"/>
      <c r="HGH33" s="33"/>
      <c r="HGI33" s="33"/>
      <c r="HGJ33" s="33"/>
      <c r="HGK33" s="33"/>
      <c r="HGL33" s="33"/>
      <c r="HGM33" s="33"/>
      <c r="HGN33" s="33"/>
      <c r="HGO33" s="33"/>
      <c r="HGP33" s="33"/>
      <c r="HGQ33" s="33"/>
      <c r="HGR33" s="33"/>
      <c r="HGS33" s="33"/>
      <c r="HGT33" s="33"/>
      <c r="HGU33" s="33"/>
      <c r="HGV33" s="33"/>
      <c r="HGW33" s="33"/>
      <c r="HGX33" s="33"/>
      <c r="HGY33" s="33"/>
      <c r="HGZ33" s="33"/>
      <c r="HHA33" s="33"/>
      <c r="HHB33" s="33"/>
      <c r="HHC33" s="33"/>
      <c r="HHD33" s="33"/>
      <c r="HHE33" s="33"/>
      <c r="HHF33" s="33"/>
      <c r="HHG33" s="33"/>
      <c r="HHH33" s="33"/>
      <c r="HHI33" s="33"/>
      <c r="HHJ33" s="33"/>
      <c r="HHK33" s="33"/>
      <c r="HHL33" s="33"/>
      <c r="HHM33" s="33"/>
      <c r="HHN33" s="33"/>
      <c r="HHO33" s="33"/>
      <c r="HHP33" s="33"/>
      <c r="HHQ33" s="33"/>
      <c r="HHR33" s="33"/>
      <c r="HHS33" s="33"/>
      <c r="HHT33" s="33"/>
      <c r="HHU33" s="33"/>
      <c r="HHV33" s="33"/>
      <c r="HHW33" s="33"/>
      <c r="HHX33" s="33"/>
      <c r="HHY33" s="33"/>
      <c r="HHZ33" s="33"/>
      <c r="HIA33" s="33"/>
      <c r="HIB33" s="33"/>
      <c r="HIC33" s="33"/>
      <c r="HID33" s="33"/>
      <c r="HIE33" s="33"/>
      <c r="HIF33" s="33"/>
      <c r="HIG33" s="33"/>
      <c r="HIH33" s="33"/>
      <c r="HII33" s="33"/>
      <c r="HIJ33" s="33"/>
      <c r="HIK33" s="33"/>
      <c r="HIL33" s="33"/>
      <c r="HIM33" s="33"/>
      <c r="HIN33" s="33"/>
      <c r="HIO33" s="33"/>
      <c r="HIP33" s="33"/>
      <c r="HIQ33" s="33"/>
      <c r="HIR33" s="33"/>
      <c r="HIS33" s="33"/>
      <c r="HIT33" s="33"/>
      <c r="HIU33" s="33"/>
      <c r="HIV33" s="33"/>
      <c r="HIW33" s="33"/>
      <c r="HIX33" s="33"/>
      <c r="HIY33" s="33"/>
      <c r="HIZ33" s="33"/>
      <c r="HJA33" s="33"/>
      <c r="HJB33" s="33"/>
      <c r="HJC33" s="33"/>
      <c r="HJD33" s="33"/>
      <c r="HJE33" s="33"/>
      <c r="HJF33" s="33"/>
      <c r="HJG33" s="33"/>
      <c r="HJH33" s="33"/>
      <c r="HJI33" s="33"/>
      <c r="HJJ33" s="33"/>
      <c r="HJK33" s="33"/>
      <c r="HJL33" s="33"/>
      <c r="HJM33" s="33"/>
      <c r="HJN33" s="33"/>
      <c r="HJO33" s="33"/>
      <c r="HJP33" s="33"/>
      <c r="HJQ33" s="33"/>
      <c r="HJR33" s="33"/>
      <c r="HJS33" s="33"/>
      <c r="HJT33" s="33"/>
      <c r="HJU33" s="33"/>
      <c r="HJV33" s="33"/>
      <c r="HJW33" s="33"/>
      <c r="HJX33" s="33"/>
      <c r="HJY33" s="33"/>
      <c r="HJZ33" s="33"/>
      <c r="HKA33" s="33"/>
      <c r="HKB33" s="33"/>
      <c r="HKC33" s="33"/>
      <c r="HKD33" s="33"/>
      <c r="HKE33" s="33"/>
      <c r="HKF33" s="33"/>
      <c r="HKG33" s="33"/>
      <c r="HKH33" s="33"/>
      <c r="HKI33" s="33"/>
      <c r="HKJ33" s="33"/>
      <c r="HKK33" s="33"/>
      <c r="HKL33" s="33"/>
      <c r="HKM33" s="33"/>
      <c r="HKN33" s="33"/>
      <c r="HKO33" s="33"/>
      <c r="HKP33" s="33"/>
      <c r="HKQ33" s="33"/>
      <c r="HKR33" s="33"/>
      <c r="HKS33" s="33"/>
      <c r="HKT33" s="33"/>
      <c r="HKU33" s="33"/>
      <c r="HKV33" s="33"/>
      <c r="HKW33" s="33"/>
      <c r="HKX33" s="33"/>
      <c r="HKY33" s="33"/>
      <c r="HKZ33" s="33"/>
      <c r="HLA33" s="33"/>
      <c r="HLB33" s="33"/>
      <c r="HLC33" s="33"/>
      <c r="HLD33" s="33"/>
      <c r="HLE33" s="33"/>
      <c r="HLF33" s="33"/>
      <c r="HLG33" s="33"/>
      <c r="HLH33" s="33"/>
      <c r="HLI33" s="33"/>
      <c r="HLJ33" s="33"/>
      <c r="HLK33" s="33"/>
      <c r="HLL33" s="33"/>
      <c r="HLM33" s="33"/>
      <c r="HLN33" s="33"/>
      <c r="HLO33" s="33"/>
      <c r="HLP33" s="33"/>
      <c r="HLQ33" s="33"/>
      <c r="HLR33" s="33"/>
      <c r="HLS33" s="33"/>
      <c r="HLT33" s="33"/>
      <c r="HLU33" s="33"/>
      <c r="HLV33" s="33"/>
      <c r="HLW33" s="33"/>
      <c r="HLX33" s="33"/>
      <c r="HLY33" s="33"/>
      <c r="HLZ33" s="33"/>
      <c r="HMA33" s="33"/>
      <c r="HMB33" s="33"/>
      <c r="HMC33" s="33"/>
      <c r="HMD33" s="33"/>
      <c r="HME33" s="33"/>
      <c r="HMF33" s="33"/>
      <c r="HMG33" s="33"/>
      <c r="HMH33" s="33"/>
      <c r="HMI33" s="33"/>
      <c r="HMJ33" s="33"/>
      <c r="HMK33" s="33"/>
      <c r="HML33" s="33"/>
      <c r="HMM33" s="33"/>
      <c r="HMN33" s="33"/>
      <c r="HMO33" s="33"/>
      <c r="HMP33" s="33"/>
      <c r="HMQ33" s="33"/>
      <c r="HMR33" s="33"/>
      <c r="HMS33" s="33"/>
      <c r="HMT33" s="33"/>
      <c r="HMU33" s="33"/>
      <c r="HMV33" s="33"/>
      <c r="HMW33" s="33"/>
      <c r="HMX33" s="33"/>
      <c r="HMY33" s="33"/>
      <c r="HMZ33" s="33"/>
      <c r="HNA33" s="33"/>
      <c r="HNB33" s="33"/>
      <c r="HNC33" s="33"/>
      <c r="HND33" s="33"/>
      <c r="HNE33" s="33"/>
      <c r="HNF33" s="33"/>
      <c r="HNG33" s="33"/>
      <c r="HNH33" s="33"/>
      <c r="HNI33" s="33"/>
      <c r="HNJ33" s="33"/>
      <c r="HNK33" s="33"/>
      <c r="HNL33" s="33"/>
      <c r="HNM33" s="33"/>
      <c r="HNN33" s="33"/>
      <c r="HNO33" s="33"/>
      <c r="HNP33" s="33"/>
      <c r="HNQ33" s="33"/>
      <c r="HNR33" s="33"/>
      <c r="HNS33" s="33"/>
      <c r="HNT33" s="33"/>
      <c r="HNU33" s="33"/>
      <c r="HNV33" s="33"/>
      <c r="HNW33" s="33"/>
      <c r="HNX33" s="33"/>
      <c r="HNY33" s="33"/>
      <c r="HNZ33" s="33"/>
      <c r="HOA33" s="33"/>
      <c r="HOB33" s="33"/>
      <c r="HOC33" s="33"/>
      <c r="HOD33" s="33"/>
      <c r="HOE33" s="33"/>
      <c r="HOF33" s="33"/>
      <c r="HOG33" s="33"/>
      <c r="HOH33" s="33"/>
      <c r="HOI33" s="33"/>
      <c r="HOJ33" s="33"/>
      <c r="HOK33" s="33"/>
      <c r="HOL33" s="33"/>
      <c r="HOM33" s="33"/>
      <c r="HON33" s="33"/>
      <c r="HOO33" s="33"/>
      <c r="HOP33" s="33"/>
      <c r="HOQ33" s="33"/>
      <c r="HOR33" s="33"/>
      <c r="HOS33" s="33"/>
      <c r="HOT33" s="33"/>
      <c r="HOU33" s="33"/>
      <c r="HOV33" s="33"/>
      <c r="HOW33" s="33"/>
      <c r="HOX33" s="33"/>
      <c r="HOY33" s="33"/>
      <c r="HOZ33" s="33"/>
      <c r="HPA33" s="33"/>
      <c r="HPB33" s="33"/>
      <c r="HPC33" s="33"/>
      <c r="HPD33" s="33"/>
      <c r="HPE33" s="33"/>
      <c r="HPF33" s="33"/>
      <c r="HPG33" s="33"/>
      <c r="HPH33" s="33"/>
      <c r="HPI33" s="33"/>
      <c r="HPJ33" s="33"/>
      <c r="HPK33" s="33"/>
      <c r="HPL33" s="33"/>
      <c r="HPM33" s="33"/>
      <c r="HPN33" s="33"/>
      <c r="HPO33" s="33"/>
      <c r="HPP33" s="33"/>
      <c r="HPQ33" s="33"/>
      <c r="HPR33" s="33"/>
      <c r="HPS33" s="33"/>
      <c r="HPT33" s="33"/>
      <c r="HPU33" s="33"/>
      <c r="HPV33" s="33"/>
      <c r="HPW33" s="33"/>
      <c r="HPX33" s="33"/>
      <c r="HPY33" s="33"/>
      <c r="HPZ33" s="33"/>
      <c r="HQA33" s="33"/>
      <c r="HQB33" s="33"/>
      <c r="HQC33" s="33"/>
      <c r="HQD33" s="33"/>
      <c r="HQE33" s="33"/>
      <c r="HQF33" s="33"/>
      <c r="HQG33" s="33"/>
      <c r="HQH33" s="33"/>
      <c r="HQI33" s="33"/>
      <c r="HQJ33" s="33"/>
      <c r="HQK33" s="33"/>
      <c r="HQL33" s="33"/>
      <c r="HQM33" s="33"/>
      <c r="HQN33" s="33"/>
      <c r="HQO33" s="33"/>
      <c r="HQP33" s="33"/>
      <c r="HQQ33" s="33"/>
      <c r="HQR33" s="33"/>
      <c r="HQS33" s="33"/>
      <c r="HQT33" s="33"/>
      <c r="HQU33" s="33"/>
      <c r="HQV33" s="33"/>
      <c r="HQW33" s="33"/>
      <c r="HQX33" s="33"/>
      <c r="HQY33" s="33"/>
      <c r="HQZ33" s="33"/>
      <c r="HRA33" s="33"/>
      <c r="HRB33" s="33"/>
      <c r="HRC33" s="33"/>
      <c r="HRD33" s="33"/>
      <c r="HRE33" s="33"/>
      <c r="HRF33" s="33"/>
      <c r="HRG33" s="33"/>
      <c r="HRH33" s="33"/>
      <c r="HRI33" s="33"/>
      <c r="HRJ33" s="33"/>
      <c r="HRK33" s="33"/>
      <c r="HRL33" s="33"/>
      <c r="HRM33" s="33"/>
      <c r="HRN33" s="33"/>
      <c r="HRO33" s="33"/>
      <c r="HRP33" s="33"/>
      <c r="HRQ33" s="33"/>
      <c r="HRR33" s="33"/>
      <c r="HRS33" s="33"/>
      <c r="HRT33" s="33"/>
      <c r="HRU33" s="33"/>
      <c r="HRV33" s="33"/>
      <c r="HRW33" s="33"/>
      <c r="HRX33" s="33"/>
      <c r="HRY33" s="33"/>
      <c r="HRZ33" s="33"/>
      <c r="HSA33" s="33"/>
      <c r="HSB33" s="33"/>
      <c r="HSC33" s="33"/>
      <c r="HSD33" s="33"/>
      <c r="HSE33" s="33"/>
      <c r="HSF33" s="33"/>
      <c r="HSG33" s="33"/>
      <c r="HSH33" s="33"/>
      <c r="HSI33" s="33"/>
      <c r="HSJ33" s="33"/>
      <c r="HSK33" s="33"/>
      <c r="HSL33" s="33"/>
      <c r="HSM33" s="33"/>
      <c r="HSN33" s="33"/>
      <c r="HSO33" s="33"/>
      <c r="HSP33" s="33"/>
      <c r="HSQ33" s="33"/>
      <c r="HSR33" s="33"/>
      <c r="HSS33" s="33"/>
      <c r="HST33" s="33"/>
      <c r="HSU33" s="33"/>
      <c r="HSV33" s="33"/>
      <c r="HSW33" s="33"/>
      <c r="HSX33" s="33"/>
      <c r="HSY33" s="33"/>
      <c r="HSZ33" s="33"/>
      <c r="HTA33" s="33"/>
      <c r="HTB33" s="33"/>
      <c r="HTC33" s="33"/>
      <c r="HTD33" s="33"/>
      <c r="HTE33" s="33"/>
      <c r="HTF33" s="33"/>
      <c r="HTG33" s="33"/>
      <c r="HTH33" s="33"/>
      <c r="HTI33" s="33"/>
      <c r="HTJ33" s="33"/>
      <c r="HTK33" s="33"/>
      <c r="HTL33" s="33"/>
      <c r="HTM33" s="33"/>
      <c r="HTN33" s="33"/>
      <c r="HTO33" s="33"/>
      <c r="HTP33" s="33"/>
      <c r="HTQ33" s="33"/>
      <c r="HTR33" s="33"/>
      <c r="HTS33" s="33"/>
      <c r="HTT33" s="33"/>
      <c r="HTU33" s="33"/>
      <c r="HTV33" s="33"/>
      <c r="HTW33" s="33"/>
      <c r="HTX33" s="33"/>
      <c r="HTY33" s="33"/>
      <c r="HTZ33" s="33"/>
      <c r="HUA33" s="33"/>
      <c r="HUB33" s="33"/>
      <c r="HUC33" s="33"/>
      <c r="HUD33" s="33"/>
      <c r="HUE33" s="33"/>
      <c r="HUF33" s="33"/>
      <c r="HUG33" s="33"/>
      <c r="HUH33" s="33"/>
      <c r="HUI33" s="33"/>
      <c r="HUJ33" s="33"/>
      <c r="HUK33" s="33"/>
      <c r="HUL33" s="33"/>
      <c r="HUM33" s="33"/>
      <c r="HUN33" s="33"/>
      <c r="HUO33" s="33"/>
      <c r="HUP33" s="33"/>
      <c r="HUQ33" s="33"/>
      <c r="HUR33" s="33"/>
      <c r="HUS33" s="33"/>
      <c r="HUT33" s="33"/>
      <c r="HUU33" s="33"/>
      <c r="HUV33" s="33"/>
      <c r="HUW33" s="33"/>
      <c r="HUX33" s="33"/>
      <c r="HUY33" s="33"/>
      <c r="HUZ33" s="33"/>
      <c r="HVA33" s="33"/>
      <c r="HVB33" s="33"/>
      <c r="HVC33" s="33"/>
      <c r="HVD33" s="33"/>
      <c r="HVE33" s="33"/>
      <c r="HVF33" s="33"/>
      <c r="HVG33" s="33"/>
      <c r="HVH33" s="33"/>
      <c r="HVI33" s="33"/>
      <c r="HVJ33" s="33"/>
      <c r="HVK33" s="33"/>
      <c r="HVL33" s="33"/>
      <c r="HVM33" s="33"/>
      <c r="HVN33" s="33"/>
      <c r="HVO33" s="33"/>
      <c r="HVP33" s="33"/>
      <c r="HVQ33" s="33"/>
      <c r="HVR33" s="33"/>
      <c r="HVS33" s="33"/>
      <c r="HVT33" s="33"/>
      <c r="HVU33" s="33"/>
      <c r="HVV33" s="33"/>
      <c r="HVW33" s="33"/>
      <c r="HVX33" s="33"/>
      <c r="HVY33" s="33"/>
      <c r="HVZ33" s="33"/>
      <c r="HWA33" s="33"/>
      <c r="HWB33" s="33"/>
      <c r="HWC33" s="33"/>
      <c r="HWD33" s="33"/>
      <c r="HWE33" s="33"/>
      <c r="HWF33" s="33"/>
      <c r="HWG33" s="33"/>
      <c r="HWH33" s="33"/>
      <c r="HWI33" s="33"/>
      <c r="HWJ33" s="33"/>
      <c r="HWK33" s="33"/>
      <c r="HWL33" s="33"/>
      <c r="HWM33" s="33"/>
      <c r="HWN33" s="33"/>
      <c r="HWO33" s="33"/>
      <c r="HWP33" s="33"/>
      <c r="HWQ33" s="33"/>
      <c r="HWR33" s="33"/>
      <c r="HWS33" s="33"/>
      <c r="HWT33" s="33"/>
      <c r="HWU33" s="33"/>
      <c r="HWV33" s="33"/>
      <c r="HWW33" s="33"/>
      <c r="HWX33" s="33"/>
      <c r="HWY33" s="33"/>
      <c r="HWZ33" s="33"/>
      <c r="HXA33" s="33"/>
      <c r="HXB33" s="33"/>
      <c r="HXC33" s="33"/>
      <c r="HXD33" s="33"/>
      <c r="HXE33" s="33"/>
      <c r="HXF33" s="33"/>
      <c r="HXG33" s="33"/>
      <c r="HXH33" s="33"/>
      <c r="HXI33" s="33"/>
      <c r="HXJ33" s="33"/>
      <c r="HXK33" s="33"/>
      <c r="HXL33" s="33"/>
      <c r="HXM33" s="33"/>
      <c r="HXN33" s="33"/>
      <c r="HXO33" s="33"/>
      <c r="HXP33" s="33"/>
      <c r="HXQ33" s="33"/>
      <c r="HXR33" s="33"/>
      <c r="HXS33" s="33"/>
      <c r="HXT33" s="33"/>
      <c r="HXU33" s="33"/>
      <c r="HXV33" s="33"/>
      <c r="HXW33" s="33"/>
      <c r="HXX33" s="33"/>
      <c r="HXY33" s="33"/>
      <c r="HXZ33" s="33"/>
      <c r="HYA33" s="33"/>
      <c r="HYB33" s="33"/>
      <c r="HYC33" s="33"/>
      <c r="HYD33" s="33"/>
      <c r="HYE33" s="33"/>
      <c r="HYF33" s="33"/>
      <c r="HYG33" s="33"/>
      <c r="HYH33" s="33"/>
      <c r="HYI33" s="33"/>
      <c r="HYJ33" s="33"/>
      <c r="HYK33" s="33"/>
      <c r="HYL33" s="33"/>
      <c r="HYM33" s="33"/>
      <c r="HYN33" s="33"/>
      <c r="HYO33" s="33"/>
      <c r="HYP33" s="33"/>
      <c r="HYQ33" s="33"/>
      <c r="HYR33" s="33"/>
      <c r="HYS33" s="33"/>
      <c r="HYT33" s="33"/>
      <c r="HYU33" s="33"/>
      <c r="HYV33" s="33"/>
      <c r="HYW33" s="33"/>
      <c r="HYX33" s="33"/>
      <c r="HYY33" s="33"/>
      <c r="HYZ33" s="33"/>
      <c r="HZA33" s="33"/>
      <c r="HZB33" s="33"/>
      <c r="HZC33" s="33"/>
      <c r="HZD33" s="33"/>
      <c r="HZE33" s="33"/>
      <c r="HZF33" s="33"/>
      <c r="HZG33" s="33"/>
      <c r="HZH33" s="33"/>
      <c r="HZI33" s="33"/>
      <c r="HZJ33" s="33"/>
      <c r="HZK33" s="33"/>
      <c r="HZL33" s="33"/>
      <c r="HZM33" s="33"/>
      <c r="HZN33" s="33"/>
      <c r="HZO33" s="33"/>
      <c r="HZP33" s="33"/>
      <c r="HZQ33" s="33"/>
      <c r="HZR33" s="33"/>
      <c r="HZS33" s="33"/>
      <c r="HZT33" s="33"/>
      <c r="HZU33" s="33"/>
      <c r="HZV33" s="33"/>
      <c r="HZW33" s="33"/>
      <c r="HZX33" s="33"/>
      <c r="HZY33" s="33"/>
      <c r="HZZ33" s="33"/>
      <c r="IAA33" s="33"/>
      <c r="IAB33" s="33"/>
      <c r="IAC33" s="33"/>
      <c r="IAD33" s="33"/>
      <c r="IAE33" s="33"/>
      <c r="IAF33" s="33"/>
      <c r="IAG33" s="33"/>
      <c r="IAH33" s="33"/>
      <c r="IAI33" s="33"/>
      <c r="IAJ33" s="33"/>
      <c r="IAK33" s="33"/>
      <c r="IAL33" s="33"/>
      <c r="IAM33" s="33"/>
      <c r="IAN33" s="33"/>
      <c r="IAO33" s="33"/>
      <c r="IAP33" s="33"/>
      <c r="IAQ33" s="33"/>
      <c r="IAR33" s="33"/>
      <c r="IAS33" s="33"/>
      <c r="IAT33" s="33"/>
      <c r="IAU33" s="33"/>
      <c r="IAV33" s="33"/>
      <c r="IAW33" s="33"/>
      <c r="IAX33" s="33"/>
      <c r="IAY33" s="33"/>
      <c r="IAZ33" s="33"/>
      <c r="IBA33" s="33"/>
      <c r="IBB33" s="33"/>
      <c r="IBC33" s="33"/>
      <c r="IBD33" s="33"/>
      <c r="IBE33" s="33"/>
      <c r="IBF33" s="33"/>
      <c r="IBG33" s="33"/>
      <c r="IBH33" s="33"/>
      <c r="IBI33" s="33"/>
      <c r="IBJ33" s="33"/>
      <c r="IBK33" s="33"/>
      <c r="IBL33" s="33"/>
      <c r="IBM33" s="33"/>
      <c r="IBN33" s="33"/>
      <c r="IBO33" s="33"/>
      <c r="IBP33" s="33"/>
      <c r="IBQ33" s="33"/>
      <c r="IBR33" s="33"/>
      <c r="IBS33" s="33"/>
      <c r="IBT33" s="33"/>
      <c r="IBU33" s="33"/>
      <c r="IBV33" s="33"/>
      <c r="IBW33" s="33"/>
      <c r="IBX33" s="33"/>
      <c r="IBY33" s="33"/>
      <c r="IBZ33" s="33"/>
      <c r="ICA33" s="33"/>
      <c r="ICB33" s="33"/>
      <c r="ICC33" s="33"/>
      <c r="ICD33" s="33"/>
      <c r="ICE33" s="33"/>
      <c r="ICF33" s="33"/>
      <c r="ICG33" s="33"/>
      <c r="ICH33" s="33"/>
      <c r="ICI33" s="33"/>
      <c r="ICJ33" s="33"/>
      <c r="ICK33" s="33"/>
      <c r="ICL33" s="33"/>
      <c r="ICM33" s="33"/>
      <c r="ICN33" s="33"/>
      <c r="ICO33" s="33"/>
      <c r="ICP33" s="33"/>
      <c r="ICQ33" s="33"/>
      <c r="ICR33" s="33"/>
      <c r="ICS33" s="33"/>
      <c r="ICT33" s="33"/>
      <c r="ICU33" s="33"/>
      <c r="ICV33" s="33"/>
      <c r="ICW33" s="33"/>
      <c r="ICX33" s="33"/>
      <c r="ICY33" s="33"/>
      <c r="ICZ33" s="33"/>
      <c r="IDA33" s="33"/>
      <c r="IDB33" s="33"/>
      <c r="IDC33" s="33"/>
      <c r="IDD33" s="33"/>
      <c r="IDE33" s="33"/>
      <c r="IDF33" s="33"/>
      <c r="IDG33" s="33"/>
      <c r="IDH33" s="33"/>
      <c r="IDI33" s="33"/>
      <c r="IDJ33" s="33"/>
      <c r="IDK33" s="33"/>
      <c r="IDL33" s="33"/>
      <c r="IDM33" s="33"/>
      <c r="IDN33" s="33"/>
      <c r="IDO33" s="33"/>
      <c r="IDP33" s="33"/>
      <c r="IDQ33" s="33"/>
      <c r="IDR33" s="33"/>
      <c r="IDS33" s="33"/>
      <c r="IDT33" s="33"/>
      <c r="IDU33" s="33"/>
      <c r="IDV33" s="33"/>
      <c r="IDW33" s="33"/>
      <c r="IDX33" s="33"/>
      <c r="IDY33" s="33"/>
      <c r="IDZ33" s="33"/>
      <c r="IEA33" s="33"/>
      <c r="IEB33" s="33"/>
      <c r="IEC33" s="33"/>
      <c r="IED33" s="33"/>
      <c r="IEE33" s="33"/>
      <c r="IEF33" s="33"/>
      <c r="IEG33" s="33"/>
      <c r="IEH33" s="33"/>
      <c r="IEI33" s="33"/>
      <c r="IEJ33" s="33"/>
      <c r="IEK33" s="33"/>
      <c r="IEL33" s="33"/>
      <c r="IEM33" s="33"/>
      <c r="IEN33" s="33"/>
      <c r="IEO33" s="33"/>
      <c r="IEP33" s="33"/>
      <c r="IEQ33" s="33"/>
      <c r="IER33" s="33"/>
      <c r="IES33" s="33"/>
      <c r="IET33" s="33"/>
      <c r="IEU33" s="33"/>
      <c r="IEV33" s="33"/>
      <c r="IEW33" s="33"/>
      <c r="IEX33" s="33"/>
      <c r="IEY33" s="33"/>
      <c r="IEZ33" s="33"/>
      <c r="IFA33" s="33"/>
      <c r="IFB33" s="33"/>
      <c r="IFC33" s="33"/>
      <c r="IFD33" s="33"/>
      <c r="IFE33" s="33"/>
      <c r="IFF33" s="33"/>
      <c r="IFG33" s="33"/>
      <c r="IFH33" s="33"/>
      <c r="IFI33" s="33"/>
      <c r="IFJ33" s="33"/>
      <c r="IFK33" s="33"/>
      <c r="IFL33" s="33"/>
      <c r="IFM33" s="33"/>
      <c r="IFN33" s="33"/>
      <c r="IFO33" s="33"/>
      <c r="IFP33" s="33"/>
      <c r="IFQ33" s="33"/>
      <c r="IFR33" s="33"/>
      <c r="IFS33" s="33"/>
      <c r="IFT33" s="33"/>
      <c r="IFU33" s="33"/>
      <c r="IFV33" s="33"/>
      <c r="IFW33" s="33"/>
      <c r="IFX33" s="33"/>
      <c r="IFY33" s="33"/>
      <c r="IFZ33" s="33"/>
      <c r="IGA33" s="33"/>
      <c r="IGB33" s="33"/>
      <c r="IGC33" s="33"/>
      <c r="IGD33" s="33"/>
      <c r="IGE33" s="33"/>
      <c r="IGF33" s="33"/>
      <c r="IGG33" s="33"/>
      <c r="IGH33" s="33"/>
      <c r="IGI33" s="33"/>
      <c r="IGJ33" s="33"/>
      <c r="IGK33" s="33"/>
      <c r="IGL33" s="33"/>
      <c r="IGM33" s="33"/>
      <c r="IGN33" s="33"/>
      <c r="IGO33" s="33"/>
      <c r="IGP33" s="33"/>
      <c r="IGQ33" s="33"/>
      <c r="IGR33" s="33"/>
      <c r="IGS33" s="33"/>
      <c r="IGT33" s="33"/>
      <c r="IGU33" s="33"/>
      <c r="IGV33" s="33"/>
      <c r="IGW33" s="33"/>
      <c r="IGX33" s="33"/>
      <c r="IGY33" s="33"/>
      <c r="IGZ33" s="33"/>
      <c r="IHA33" s="33"/>
      <c r="IHB33" s="33"/>
      <c r="IHC33" s="33"/>
      <c r="IHD33" s="33"/>
      <c r="IHE33" s="33"/>
      <c r="IHF33" s="33"/>
      <c r="IHG33" s="33"/>
      <c r="IHH33" s="33"/>
      <c r="IHI33" s="33"/>
      <c r="IHJ33" s="33"/>
      <c r="IHK33" s="33"/>
      <c r="IHL33" s="33"/>
      <c r="IHM33" s="33"/>
      <c r="IHN33" s="33"/>
      <c r="IHO33" s="33"/>
      <c r="IHP33" s="33"/>
      <c r="IHQ33" s="33"/>
      <c r="IHR33" s="33"/>
      <c r="IHS33" s="33"/>
      <c r="IHT33" s="33"/>
      <c r="IHU33" s="33"/>
      <c r="IHV33" s="33"/>
      <c r="IHW33" s="33"/>
      <c r="IHX33" s="33"/>
      <c r="IHY33" s="33"/>
      <c r="IHZ33" s="33"/>
      <c r="IIA33" s="33"/>
      <c r="IIB33" s="33"/>
      <c r="IIC33" s="33"/>
      <c r="IID33" s="33"/>
      <c r="IIE33" s="33"/>
      <c r="IIF33" s="33"/>
      <c r="IIG33" s="33"/>
      <c r="IIH33" s="33"/>
      <c r="III33" s="33"/>
      <c r="IIJ33" s="33"/>
      <c r="IIK33" s="33"/>
      <c r="IIL33" s="33"/>
      <c r="IIM33" s="33"/>
      <c r="IIN33" s="33"/>
      <c r="IIO33" s="33"/>
      <c r="IIP33" s="33"/>
      <c r="IIQ33" s="33"/>
      <c r="IIR33" s="33"/>
      <c r="IIS33" s="33"/>
      <c r="IIT33" s="33"/>
      <c r="IIU33" s="33"/>
      <c r="IIV33" s="33"/>
      <c r="IIW33" s="33"/>
      <c r="IIX33" s="33"/>
      <c r="IIY33" s="33"/>
      <c r="IIZ33" s="33"/>
      <c r="IJA33" s="33"/>
      <c r="IJB33" s="33"/>
      <c r="IJC33" s="33"/>
      <c r="IJD33" s="33"/>
      <c r="IJE33" s="33"/>
      <c r="IJF33" s="33"/>
      <c r="IJG33" s="33"/>
      <c r="IJH33" s="33"/>
      <c r="IJI33" s="33"/>
      <c r="IJJ33" s="33"/>
      <c r="IJK33" s="33"/>
      <c r="IJL33" s="33"/>
      <c r="IJM33" s="33"/>
      <c r="IJN33" s="33"/>
      <c r="IJO33" s="33"/>
      <c r="IJP33" s="33"/>
      <c r="IJQ33" s="33"/>
      <c r="IJR33" s="33"/>
      <c r="IJS33" s="33"/>
      <c r="IJT33" s="33"/>
      <c r="IJU33" s="33"/>
      <c r="IJV33" s="33"/>
      <c r="IJW33" s="33"/>
      <c r="IJX33" s="33"/>
      <c r="IJY33" s="33"/>
      <c r="IJZ33" s="33"/>
      <c r="IKA33" s="33"/>
      <c r="IKB33" s="33"/>
      <c r="IKC33" s="33"/>
      <c r="IKD33" s="33"/>
      <c r="IKE33" s="33"/>
      <c r="IKF33" s="33"/>
      <c r="IKG33" s="33"/>
      <c r="IKH33" s="33"/>
      <c r="IKI33" s="33"/>
      <c r="IKJ33" s="33"/>
      <c r="IKK33" s="33"/>
      <c r="IKL33" s="33"/>
      <c r="IKM33" s="33"/>
      <c r="IKN33" s="33"/>
      <c r="IKO33" s="33"/>
      <c r="IKP33" s="33"/>
      <c r="IKQ33" s="33"/>
      <c r="IKR33" s="33"/>
      <c r="IKS33" s="33"/>
      <c r="IKT33" s="33"/>
      <c r="IKU33" s="33"/>
      <c r="IKV33" s="33"/>
      <c r="IKW33" s="33"/>
      <c r="IKX33" s="33"/>
      <c r="IKY33" s="33"/>
      <c r="IKZ33" s="33"/>
      <c r="ILA33" s="33"/>
      <c r="ILB33" s="33"/>
      <c r="ILC33" s="33"/>
      <c r="ILD33" s="33"/>
      <c r="ILE33" s="33"/>
      <c r="ILF33" s="33"/>
      <c r="ILG33" s="33"/>
      <c r="ILH33" s="33"/>
      <c r="ILI33" s="33"/>
      <c r="ILJ33" s="33"/>
      <c r="ILK33" s="33"/>
      <c r="ILL33" s="33"/>
      <c r="ILM33" s="33"/>
      <c r="ILN33" s="33"/>
      <c r="ILO33" s="33"/>
      <c r="ILP33" s="33"/>
      <c r="ILQ33" s="33"/>
      <c r="ILR33" s="33"/>
      <c r="ILS33" s="33"/>
      <c r="ILT33" s="33"/>
      <c r="ILU33" s="33"/>
      <c r="ILV33" s="33"/>
      <c r="ILW33" s="33"/>
      <c r="ILX33" s="33"/>
      <c r="ILY33" s="33"/>
      <c r="ILZ33" s="33"/>
      <c r="IMA33" s="33"/>
      <c r="IMB33" s="33"/>
      <c r="IMC33" s="33"/>
      <c r="IMD33" s="33"/>
      <c r="IME33" s="33"/>
      <c r="IMF33" s="33"/>
      <c r="IMG33" s="33"/>
      <c r="IMH33" s="33"/>
      <c r="IMI33" s="33"/>
      <c r="IMJ33" s="33"/>
      <c r="IMK33" s="33"/>
      <c r="IML33" s="33"/>
      <c r="IMM33" s="33"/>
      <c r="IMN33" s="33"/>
      <c r="IMO33" s="33"/>
      <c r="IMP33" s="33"/>
      <c r="IMQ33" s="33"/>
      <c r="IMR33" s="33"/>
      <c r="IMS33" s="33"/>
      <c r="IMT33" s="33"/>
      <c r="IMU33" s="33"/>
      <c r="IMV33" s="33"/>
      <c r="IMW33" s="33"/>
      <c r="IMX33" s="33"/>
      <c r="IMY33" s="33"/>
      <c r="IMZ33" s="33"/>
      <c r="INA33" s="33"/>
      <c r="INB33" s="33"/>
      <c r="INC33" s="33"/>
      <c r="IND33" s="33"/>
      <c r="INE33" s="33"/>
      <c r="INF33" s="33"/>
      <c r="ING33" s="33"/>
      <c r="INH33" s="33"/>
      <c r="INI33" s="33"/>
      <c r="INJ33" s="33"/>
      <c r="INK33" s="33"/>
      <c r="INL33" s="33"/>
      <c r="INM33" s="33"/>
      <c r="INN33" s="33"/>
      <c r="INO33" s="33"/>
      <c r="INP33" s="33"/>
      <c r="INQ33" s="33"/>
      <c r="INR33" s="33"/>
      <c r="INS33" s="33"/>
      <c r="INT33" s="33"/>
      <c r="INU33" s="33"/>
      <c r="INV33" s="33"/>
      <c r="INW33" s="33"/>
      <c r="INX33" s="33"/>
      <c r="INY33" s="33"/>
      <c r="INZ33" s="33"/>
      <c r="IOA33" s="33"/>
      <c r="IOB33" s="33"/>
      <c r="IOC33" s="33"/>
      <c r="IOD33" s="33"/>
      <c r="IOE33" s="33"/>
      <c r="IOF33" s="33"/>
      <c r="IOG33" s="33"/>
      <c r="IOH33" s="33"/>
      <c r="IOI33" s="33"/>
      <c r="IOJ33" s="33"/>
      <c r="IOK33" s="33"/>
      <c r="IOL33" s="33"/>
      <c r="IOM33" s="33"/>
      <c r="ION33" s="33"/>
      <c r="IOO33" s="33"/>
      <c r="IOP33" s="33"/>
      <c r="IOQ33" s="33"/>
      <c r="IOR33" s="33"/>
      <c r="IOS33" s="33"/>
      <c r="IOT33" s="33"/>
      <c r="IOU33" s="33"/>
      <c r="IOV33" s="33"/>
      <c r="IOW33" s="33"/>
      <c r="IOX33" s="33"/>
      <c r="IOY33" s="33"/>
      <c r="IOZ33" s="33"/>
      <c r="IPA33" s="33"/>
      <c r="IPB33" s="33"/>
      <c r="IPC33" s="33"/>
      <c r="IPD33" s="33"/>
      <c r="IPE33" s="33"/>
      <c r="IPF33" s="33"/>
      <c r="IPG33" s="33"/>
      <c r="IPH33" s="33"/>
      <c r="IPI33" s="33"/>
      <c r="IPJ33" s="33"/>
      <c r="IPK33" s="33"/>
      <c r="IPL33" s="33"/>
      <c r="IPM33" s="33"/>
      <c r="IPN33" s="33"/>
      <c r="IPO33" s="33"/>
      <c r="IPP33" s="33"/>
      <c r="IPQ33" s="33"/>
      <c r="IPR33" s="33"/>
      <c r="IPS33" s="33"/>
      <c r="IPT33" s="33"/>
      <c r="IPU33" s="33"/>
      <c r="IPV33" s="33"/>
      <c r="IPW33" s="33"/>
      <c r="IPX33" s="33"/>
      <c r="IPY33" s="33"/>
      <c r="IPZ33" s="33"/>
      <c r="IQA33" s="33"/>
      <c r="IQB33" s="33"/>
      <c r="IQC33" s="33"/>
      <c r="IQD33" s="33"/>
      <c r="IQE33" s="33"/>
      <c r="IQF33" s="33"/>
      <c r="IQG33" s="33"/>
      <c r="IQH33" s="33"/>
      <c r="IQI33" s="33"/>
      <c r="IQJ33" s="33"/>
      <c r="IQK33" s="33"/>
      <c r="IQL33" s="33"/>
      <c r="IQM33" s="33"/>
      <c r="IQN33" s="33"/>
      <c r="IQO33" s="33"/>
      <c r="IQP33" s="33"/>
      <c r="IQQ33" s="33"/>
      <c r="IQR33" s="33"/>
      <c r="IQS33" s="33"/>
      <c r="IQT33" s="33"/>
      <c r="IQU33" s="33"/>
      <c r="IQV33" s="33"/>
      <c r="IQW33" s="33"/>
      <c r="IQX33" s="33"/>
      <c r="IQY33" s="33"/>
      <c r="IQZ33" s="33"/>
      <c r="IRA33" s="33"/>
      <c r="IRB33" s="33"/>
      <c r="IRC33" s="33"/>
      <c r="IRD33" s="33"/>
      <c r="IRE33" s="33"/>
      <c r="IRF33" s="33"/>
      <c r="IRG33" s="33"/>
      <c r="IRH33" s="33"/>
      <c r="IRI33" s="33"/>
      <c r="IRJ33" s="33"/>
      <c r="IRK33" s="33"/>
      <c r="IRL33" s="33"/>
      <c r="IRM33" s="33"/>
      <c r="IRN33" s="33"/>
      <c r="IRO33" s="33"/>
      <c r="IRP33" s="33"/>
      <c r="IRQ33" s="33"/>
      <c r="IRR33" s="33"/>
      <c r="IRS33" s="33"/>
      <c r="IRT33" s="33"/>
      <c r="IRU33" s="33"/>
      <c r="IRV33" s="33"/>
      <c r="IRW33" s="33"/>
      <c r="IRX33" s="33"/>
      <c r="IRY33" s="33"/>
      <c r="IRZ33" s="33"/>
      <c r="ISA33" s="33"/>
      <c r="ISB33" s="33"/>
      <c r="ISC33" s="33"/>
      <c r="ISD33" s="33"/>
      <c r="ISE33" s="33"/>
      <c r="ISF33" s="33"/>
      <c r="ISG33" s="33"/>
      <c r="ISH33" s="33"/>
      <c r="ISI33" s="33"/>
      <c r="ISJ33" s="33"/>
      <c r="ISK33" s="33"/>
      <c r="ISL33" s="33"/>
      <c r="ISM33" s="33"/>
      <c r="ISN33" s="33"/>
      <c r="ISO33" s="33"/>
      <c r="ISP33" s="33"/>
      <c r="ISQ33" s="33"/>
      <c r="ISR33" s="33"/>
      <c r="ISS33" s="33"/>
      <c r="IST33" s="33"/>
      <c r="ISU33" s="33"/>
      <c r="ISV33" s="33"/>
      <c r="ISW33" s="33"/>
      <c r="ISX33" s="33"/>
      <c r="ISY33" s="33"/>
      <c r="ISZ33" s="33"/>
      <c r="ITA33" s="33"/>
      <c r="ITB33" s="33"/>
      <c r="ITC33" s="33"/>
      <c r="ITD33" s="33"/>
      <c r="ITE33" s="33"/>
      <c r="ITF33" s="33"/>
      <c r="ITG33" s="33"/>
      <c r="ITH33" s="33"/>
      <c r="ITI33" s="33"/>
      <c r="ITJ33" s="33"/>
      <c r="ITK33" s="33"/>
      <c r="ITL33" s="33"/>
      <c r="ITM33" s="33"/>
      <c r="ITN33" s="33"/>
      <c r="ITO33" s="33"/>
      <c r="ITP33" s="33"/>
      <c r="ITQ33" s="33"/>
      <c r="ITR33" s="33"/>
      <c r="ITS33" s="33"/>
      <c r="ITT33" s="33"/>
      <c r="ITU33" s="33"/>
      <c r="ITV33" s="33"/>
      <c r="ITW33" s="33"/>
      <c r="ITX33" s="33"/>
      <c r="ITY33" s="33"/>
      <c r="ITZ33" s="33"/>
      <c r="IUA33" s="33"/>
      <c r="IUB33" s="33"/>
      <c r="IUC33" s="33"/>
      <c r="IUD33" s="33"/>
      <c r="IUE33" s="33"/>
      <c r="IUF33" s="33"/>
      <c r="IUG33" s="33"/>
      <c r="IUH33" s="33"/>
      <c r="IUI33" s="33"/>
      <c r="IUJ33" s="33"/>
      <c r="IUK33" s="33"/>
      <c r="IUL33" s="33"/>
      <c r="IUM33" s="33"/>
      <c r="IUN33" s="33"/>
      <c r="IUO33" s="33"/>
      <c r="IUP33" s="33"/>
      <c r="IUQ33" s="33"/>
      <c r="IUR33" s="33"/>
      <c r="IUS33" s="33"/>
      <c r="IUT33" s="33"/>
      <c r="IUU33" s="33"/>
      <c r="IUV33" s="33"/>
      <c r="IUW33" s="33"/>
      <c r="IUX33" s="33"/>
      <c r="IUY33" s="33"/>
      <c r="IUZ33" s="33"/>
      <c r="IVA33" s="33"/>
      <c r="IVB33" s="33"/>
      <c r="IVC33" s="33"/>
      <c r="IVD33" s="33"/>
      <c r="IVE33" s="33"/>
      <c r="IVF33" s="33"/>
      <c r="IVG33" s="33"/>
      <c r="IVH33" s="33"/>
      <c r="IVI33" s="33"/>
      <c r="IVJ33" s="33"/>
      <c r="IVK33" s="33"/>
      <c r="IVL33" s="33"/>
      <c r="IVM33" s="33"/>
      <c r="IVN33" s="33"/>
      <c r="IVO33" s="33"/>
      <c r="IVP33" s="33"/>
      <c r="IVQ33" s="33"/>
      <c r="IVR33" s="33"/>
      <c r="IVS33" s="33"/>
      <c r="IVT33" s="33"/>
      <c r="IVU33" s="33"/>
      <c r="IVV33" s="33"/>
      <c r="IVW33" s="33"/>
      <c r="IVX33" s="33"/>
      <c r="IVY33" s="33"/>
      <c r="IVZ33" s="33"/>
      <c r="IWA33" s="33"/>
      <c r="IWB33" s="33"/>
      <c r="IWC33" s="33"/>
      <c r="IWD33" s="33"/>
      <c r="IWE33" s="33"/>
      <c r="IWF33" s="33"/>
      <c r="IWG33" s="33"/>
      <c r="IWH33" s="33"/>
      <c r="IWI33" s="33"/>
      <c r="IWJ33" s="33"/>
      <c r="IWK33" s="33"/>
      <c r="IWL33" s="33"/>
      <c r="IWM33" s="33"/>
      <c r="IWN33" s="33"/>
      <c r="IWO33" s="33"/>
      <c r="IWP33" s="33"/>
      <c r="IWQ33" s="33"/>
      <c r="IWR33" s="33"/>
      <c r="IWS33" s="33"/>
      <c r="IWT33" s="33"/>
      <c r="IWU33" s="33"/>
      <c r="IWV33" s="33"/>
      <c r="IWW33" s="33"/>
      <c r="IWX33" s="33"/>
      <c r="IWY33" s="33"/>
      <c r="IWZ33" s="33"/>
      <c r="IXA33" s="33"/>
      <c r="IXB33" s="33"/>
      <c r="IXC33" s="33"/>
      <c r="IXD33" s="33"/>
      <c r="IXE33" s="33"/>
      <c r="IXF33" s="33"/>
      <c r="IXG33" s="33"/>
      <c r="IXH33" s="33"/>
      <c r="IXI33" s="33"/>
      <c r="IXJ33" s="33"/>
      <c r="IXK33" s="33"/>
      <c r="IXL33" s="33"/>
      <c r="IXM33" s="33"/>
      <c r="IXN33" s="33"/>
      <c r="IXO33" s="33"/>
      <c r="IXP33" s="33"/>
      <c r="IXQ33" s="33"/>
      <c r="IXR33" s="33"/>
      <c r="IXS33" s="33"/>
      <c r="IXT33" s="33"/>
      <c r="IXU33" s="33"/>
      <c r="IXV33" s="33"/>
      <c r="IXW33" s="33"/>
      <c r="IXX33" s="33"/>
      <c r="IXY33" s="33"/>
      <c r="IXZ33" s="33"/>
      <c r="IYA33" s="33"/>
      <c r="IYB33" s="33"/>
      <c r="IYC33" s="33"/>
      <c r="IYD33" s="33"/>
      <c r="IYE33" s="33"/>
      <c r="IYF33" s="33"/>
      <c r="IYG33" s="33"/>
      <c r="IYH33" s="33"/>
      <c r="IYI33" s="33"/>
      <c r="IYJ33" s="33"/>
      <c r="IYK33" s="33"/>
      <c r="IYL33" s="33"/>
      <c r="IYM33" s="33"/>
      <c r="IYN33" s="33"/>
      <c r="IYO33" s="33"/>
      <c r="IYP33" s="33"/>
      <c r="IYQ33" s="33"/>
      <c r="IYR33" s="33"/>
      <c r="IYS33" s="33"/>
      <c r="IYT33" s="33"/>
      <c r="IYU33" s="33"/>
      <c r="IYV33" s="33"/>
      <c r="IYW33" s="33"/>
      <c r="IYX33" s="33"/>
      <c r="IYY33" s="33"/>
      <c r="IYZ33" s="33"/>
      <c r="IZA33" s="33"/>
      <c r="IZB33" s="33"/>
      <c r="IZC33" s="33"/>
      <c r="IZD33" s="33"/>
      <c r="IZE33" s="33"/>
      <c r="IZF33" s="33"/>
      <c r="IZG33" s="33"/>
      <c r="IZH33" s="33"/>
      <c r="IZI33" s="33"/>
      <c r="IZJ33" s="33"/>
      <c r="IZK33" s="33"/>
      <c r="IZL33" s="33"/>
      <c r="IZM33" s="33"/>
      <c r="IZN33" s="33"/>
      <c r="IZO33" s="33"/>
      <c r="IZP33" s="33"/>
      <c r="IZQ33" s="33"/>
      <c r="IZR33" s="33"/>
      <c r="IZS33" s="33"/>
      <c r="IZT33" s="33"/>
      <c r="IZU33" s="33"/>
      <c r="IZV33" s="33"/>
      <c r="IZW33" s="33"/>
      <c r="IZX33" s="33"/>
      <c r="IZY33" s="33"/>
      <c r="IZZ33" s="33"/>
      <c r="JAA33" s="33"/>
      <c r="JAB33" s="33"/>
      <c r="JAC33" s="33"/>
      <c r="JAD33" s="33"/>
      <c r="JAE33" s="33"/>
      <c r="JAF33" s="33"/>
      <c r="JAG33" s="33"/>
      <c r="JAH33" s="33"/>
      <c r="JAI33" s="33"/>
      <c r="JAJ33" s="33"/>
      <c r="JAK33" s="33"/>
      <c r="JAL33" s="33"/>
      <c r="JAM33" s="33"/>
      <c r="JAN33" s="33"/>
      <c r="JAO33" s="33"/>
      <c r="JAP33" s="33"/>
      <c r="JAQ33" s="33"/>
      <c r="JAR33" s="33"/>
      <c r="JAS33" s="33"/>
      <c r="JAT33" s="33"/>
      <c r="JAU33" s="33"/>
      <c r="JAV33" s="33"/>
      <c r="JAW33" s="33"/>
      <c r="JAX33" s="33"/>
      <c r="JAY33" s="33"/>
      <c r="JAZ33" s="33"/>
      <c r="JBA33" s="33"/>
      <c r="JBB33" s="33"/>
      <c r="JBC33" s="33"/>
      <c r="JBD33" s="33"/>
      <c r="JBE33" s="33"/>
      <c r="JBF33" s="33"/>
      <c r="JBG33" s="33"/>
      <c r="JBH33" s="33"/>
      <c r="JBI33" s="33"/>
      <c r="JBJ33" s="33"/>
      <c r="JBK33" s="33"/>
      <c r="JBL33" s="33"/>
      <c r="JBM33" s="33"/>
      <c r="JBN33" s="33"/>
      <c r="JBO33" s="33"/>
      <c r="JBP33" s="33"/>
      <c r="JBQ33" s="33"/>
      <c r="JBR33" s="33"/>
      <c r="JBS33" s="33"/>
      <c r="JBT33" s="33"/>
      <c r="JBU33" s="33"/>
      <c r="JBV33" s="33"/>
      <c r="JBW33" s="33"/>
      <c r="JBX33" s="33"/>
      <c r="JBY33" s="33"/>
      <c r="JBZ33" s="33"/>
      <c r="JCA33" s="33"/>
      <c r="JCB33" s="33"/>
      <c r="JCC33" s="33"/>
      <c r="JCD33" s="33"/>
      <c r="JCE33" s="33"/>
      <c r="JCF33" s="33"/>
      <c r="JCG33" s="33"/>
      <c r="JCH33" s="33"/>
      <c r="JCI33" s="33"/>
      <c r="JCJ33" s="33"/>
      <c r="JCK33" s="33"/>
      <c r="JCL33" s="33"/>
      <c r="JCM33" s="33"/>
      <c r="JCN33" s="33"/>
      <c r="JCO33" s="33"/>
      <c r="JCP33" s="33"/>
      <c r="JCQ33" s="33"/>
      <c r="JCR33" s="33"/>
      <c r="JCS33" s="33"/>
      <c r="JCT33" s="33"/>
      <c r="JCU33" s="33"/>
      <c r="JCV33" s="33"/>
      <c r="JCW33" s="33"/>
      <c r="JCX33" s="33"/>
      <c r="JCY33" s="33"/>
      <c r="JCZ33" s="33"/>
      <c r="JDA33" s="33"/>
      <c r="JDB33" s="33"/>
      <c r="JDC33" s="33"/>
      <c r="JDD33" s="33"/>
      <c r="JDE33" s="33"/>
      <c r="JDF33" s="33"/>
      <c r="JDG33" s="33"/>
      <c r="JDH33" s="33"/>
      <c r="JDI33" s="33"/>
      <c r="JDJ33" s="33"/>
      <c r="JDK33" s="33"/>
      <c r="JDL33" s="33"/>
      <c r="JDM33" s="33"/>
      <c r="JDN33" s="33"/>
      <c r="JDO33" s="33"/>
      <c r="JDP33" s="33"/>
      <c r="JDQ33" s="33"/>
      <c r="JDR33" s="33"/>
      <c r="JDS33" s="33"/>
      <c r="JDT33" s="33"/>
      <c r="JDU33" s="33"/>
      <c r="JDV33" s="33"/>
      <c r="JDW33" s="33"/>
      <c r="JDX33" s="33"/>
      <c r="JDY33" s="33"/>
      <c r="JDZ33" s="33"/>
      <c r="JEA33" s="33"/>
      <c r="JEB33" s="33"/>
      <c r="JEC33" s="33"/>
      <c r="JED33" s="33"/>
      <c r="JEE33" s="33"/>
      <c r="JEF33" s="33"/>
      <c r="JEG33" s="33"/>
      <c r="JEH33" s="33"/>
      <c r="JEI33" s="33"/>
      <c r="JEJ33" s="33"/>
      <c r="JEK33" s="33"/>
      <c r="JEL33" s="33"/>
      <c r="JEM33" s="33"/>
      <c r="JEN33" s="33"/>
      <c r="JEO33" s="33"/>
      <c r="JEP33" s="33"/>
      <c r="JEQ33" s="33"/>
      <c r="JER33" s="33"/>
      <c r="JES33" s="33"/>
      <c r="JET33" s="33"/>
      <c r="JEU33" s="33"/>
      <c r="JEV33" s="33"/>
      <c r="JEW33" s="33"/>
      <c r="JEX33" s="33"/>
      <c r="JEY33" s="33"/>
      <c r="JEZ33" s="33"/>
      <c r="JFA33" s="33"/>
      <c r="JFB33" s="33"/>
      <c r="JFC33" s="33"/>
      <c r="JFD33" s="33"/>
      <c r="JFE33" s="33"/>
      <c r="JFF33" s="33"/>
      <c r="JFG33" s="33"/>
      <c r="JFH33" s="33"/>
      <c r="JFI33" s="33"/>
      <c r="JFJ33" s="33"/>
      <c r="JFK33" s="33"/>
      <c r="JFL33" s="33"/>
      <c r="JFM33" s="33"/>
      <c r="JFN33" s="33"/>
      <c r="JFO33" s="33"/>
      <c r="JFP33" s="33"/>
      <c r="JFQ33" s="33"/>
      <c r="JFR33" s="33"/>
      <c r="JFS33" s="33"/>
      <c r="JFT33" s="33"/>
      <c r="JFU33" s="33"/>
      <c r="JFV33" s="33"/>
      <c r="JFW33" s="33"/>
      <c r="JFX33" s="33"/>
      <c r="JFY33" s="33"/>
      <c r="JFZ33" s="33"/>
      <c r="JGA33" s="33"/>
      <c r="JGB33" s="33"/>
      <c r="JGC33" s="33"/>
      <c r="JGD33" s="33"/>
      <c r="JGE33" s="33"/>
      <c r="JGF33" s="33"/>
      <c r="JGG33" s="33"/>
      <c r="JGH33" s="33"/>
      <c r="JGI33" s="33"/>
      <c r="JGJ33" s="33"/>
      <c r="JGK33" s="33"/>
      <c r="JGL33" s="33"/>
      <c r="JGM33" s="33"/>
      <c r="JGN33" s="33"/>
      <c r="JGO33" s="33"/>
      <c r="JGP33" s="33"/>
      <c r="JGQ33" s="33"/>
      <c r="JGR33" s="33"/>
      <c r="JGS33" s="33"/>
      <c r="JGT33" s="33"/>
      <c r="JGU33" s="33"/>
      <c r="JGV33" s="33"/>
      <c r="JGW33" s="33"/>
      <c r="JGX33" s="33"/>
      <c r="JGY33" s="33"/>
      <c r="JGZ33" s="33"/>
      <c r="JHA33" s="33"/>
      <c r="JHB33" s="33"/>
      <c r="JHC33" s="33"/>
      <c r="JHD33" s="33"/>
      <c r="JHE33" s="33"/>
      <c r="JHF33" s="33"/>
      <c r="JHG33" s="33"/>
      <c r="JHH33" s="33"/>
      <c r="JHI33" s="33"/>
      <c r="JHJ33" s="33"/>
      <c r="JHK33" s="33"/>
      <c r="JHL33" s="33"/>
      <c r="JHM33" s="33"/>
      <c r="JHN33" s="33"/>
      <c r="JHO33" s="33"/>
      <c r="JHP33" s="33"/>
      <c r="JHQ33" s="33"/>
      <c r="JHR33" s="33"/>
      <c r="JHS33" s="33"/>
      <c r="JHT33" s="33"/>
      <c r="JHU33" s="33"/>
      <c r="JHV33" s="33"/>
      <c r="JHW33" s="33"/>
      <c r="JHX33" s="33"/>
      <c r="JHY33" s="33"/>
      <c r="JHZ33" s="33"/>
      <c r="JIA33" s="33"/>
      <c r="JIB33" s="33"/>
      <c r="JIC33" s="33"/>
      <c r="JID33" s="33"/>
      <c r="JIE33" s="33"/>
      <c r="JIF33" s="33"/>
      <c r="JIG33" s="33"/>
      <c r="JIH33" s="33"/>
      <c r="JII33" s="33"/>
      <c r="JIJ33" s="33"/>
      <c r="JIK33" s="33"/>
      <c r="JIL33" s="33"/>
      <c r="JIM33" s="33"/>
      <c r="JIN33" s="33"/>
      <c r="JIO33" s="33"/>
      <c r="JIP33" s="33"/>
      <c r="JIQ33" s="33"/>
      <c r="JIR33" s="33"/>
      <c r="JIS33" s="33"/>
      <c r="JIT33" s="33"/>
      <c r="JIU33" s="33"/>
      <c r="JIV33" s="33"/>
      <c r="JIW33" s="33"/>
      <c r="JIX33" s="33"/>
      <c r="JIY33" s="33"/>
      <c r="JIZ33" s="33"/>
      <c r="JJA33" s="33"/>
      <c r="JJB33" s="33"/>
      <c r="JJC33" s="33"/>
      <c r="JJD33" s="33"/>
      <c r="JJE33" s="33"/>
      <c r="JJF33" s="33"/>
      <c r="JJG33" s="33"/>
      <c r="JJH33" s="33"/>
      <c r="JJI33" s="33"/>
      <c r="JJJ33" s="33"/>
      <c r="JJK33" s="33"/>
      <c r="JJL33" s="33"/>
      <c r="JJM33" s="33"/>
      <c r="JJN33" s="33"/>
      <c r="JJO33" s="33"/>
      <c r="JJP33" s="33"/>
      <c r="JJQ33" s="33"/>
      <c r="JJR33" s="33"/>
      <c r="JJS33" s="33"/>
      <c r="JJT33" s="33"/>
      <c r="JJU33" s="33"/>
      <c r="JJV33" s="33"/>
      <c r="JJW33" s="33"/>
      <c r="JJX33" s="33"/>
      <c r="JJY33" s="33"/>
      <c r="JJZ33" s="33"/>
      <c r="JKA33" s="33"/>
      <c r="JKB33" s="33"/>
      <c r="JKC33" s="33"/>
      <c r="JKD33" s="33"/>
      <c r="JKE33" s="33"/>
      <c r="JKF33" s="33"/>
      <c r="JKG33" s="33"/>
      <c r="JKH33" s="33"/>
      <c r="JKI33" s="33"/>
      <c r="JKJ33" s="33"/>
      <c r="JKK33" s="33"/>
      <c r="JKL33" s="33"/>
      <c r="JKM33" s="33"/>
      <c r="JKN33" s="33"/>
      <c r="JKO33" s="33"/>
      <c r="JKP33" s="33"/>
      <c r="JKQ33" s="33"/>
      <c r="JKR33" s="33"/>
      <c r="JKS33" s="33"/>
      <c r="JKT33" s="33"/>
      <c r="JKU33" s="33"/>
      <c r="JKV33" s="33"/>
      <c r="JKW33" s="33"/>
      <c r="JKX33" s="33"/>
      <c r="JKY33" s="33"/>
      <c r="JKZ33" s="33"/>
      <c r="JLA33" s="33"/>
      <c r="JLB33" s="33"/>
      <c r="JLC33" s="33"/>
      <c r="JLD33" s="33"/>
      <c r="JLE33" s="33"/>
      <c r="JLF33" s="33"/>
      <c r="JLG33" s="33"/>
      <c r="JLH33" s="33"/>
      <c r="JLI33" s="33"/>
      <c r="JLJ33" s="33"/>
      <c r="JLK33" s="33"/>
      <c r="JLL33" s="33"/>
      <c r="JLM33" s="33"/>
      <c r="JLN33" s="33"/>
      <c r="JLO33" s="33"/>
      <c r="JLP33" s="33"/>
      <c r="JLQ33" s="33"/>
      <c r="JLR33" s="33"/>
      <c r="JLS33" s="33"/>
      <c r="JLT33" s="33"/>
      <c r="JLU33" s="33"/>
      <c r="JLV33" s="33"/>
      <c r="JLW33" s="33"/>
      <c r="JLX33" s="33"/>
      <c r="JLY33" s="33"/>
      <c r="JLZ33" s="33"/>
      <c r="JMA33" s="33"/>
      <c r="JMB33" s="33"/>
      <c r="JMC33" s="33"/>
      <c r="JMD33" s="33"/>
      <c r="JME33" s="33"/>
      <c r="JMF33" s="33"/>
      <c r="JMG33" s="33"/>
      <c r="JMH33" s="33"/>
      <c r="JMI33" s="33"/>
      <c r="JMJ33" s="33"/>
      <c r="JMK33" s="33"/>
      <c r="JML33" s="33"/>
      <c r="JMM33" s="33"/>
      <c r="JMN33" s="33"/>
      <c r="JMO33" s="33"/>
      <c r="JMP33" s="33"/>
      <c r="JMQ33" s="33"/>
      <c r="JMR33" s="33"/>
      <c r="JMS33" s="33"/>
      <c r="JMT33" s="33"/>
      <c r="JMU33" s="33"/>
      <c r="JMV33" s="33"/>
      <c r="JMW33" s="33"/>
      <c r="JMX33" s="33"/>
      <c r="JMY33" s="33"/>
      <c r="JMZ33" s="33"/>
      <c r="JNA33" s="33"/>
      <c r="JNB33" s="33"/>
      <c r="JNC33" s="33"/>
      <c r="JND33" s="33"/>
      <c r="JNE33" s="33"/>
      <c r="JNF33" s="33"/>
      <c r="JNG33" s="33"/>
      <c r="JNH33" s="33"/>
      <c r="JNI33" s="33"/>
      <c r="JNJ33" s="33"/>
      <c r="JNK33" s="33"/>
      <c r="JNL33" s="33"/>
      <c r="JNM33" s="33"/>
      <c r="JNN33" s="33"/>
      <c r="JNO33" s="33"/>
      <c r="JNP33" s="33"/>
      <c r="JNQ33" s="33"/>
      <c r="JNR33" s="33"/>
      <c r="JNS33" s="33"/>
      <c r="JNT33" s="33"/>
      <c r="JNU33" s="33"/>
      <c r="JNV33" s="33"/>
      <c r="JNW33" s="33"/>
      <c r="JNX33" s="33"/>
      <c r="JNY33" s="33"/>
      <c r="JNZ33" s="33"/>
      <c r="JOA33" s="33"/>
      <c r="JOB33" s="33"/>
      <c r="JOC33" s="33"/>
      <c r="JOD33" s="33"/>
      <c r="JOE33" s="33"/>
      <c r="JOF33" s="33"/>
      <c r="JOG33" s="33"/>
      <c r="JOH33" s="33"/>
      <c r="JOI33" s="33"/>
      <c r="JOJ33" s="33"/>
      <c r="JOK33" s="33"/>
      <c r="JOL33" s="33"/>
      <c r="JOM33" s="33"/>
      <c r="JON33" s="33"/>
      <c r="JOO33" s="33"/>
      <c r="JOP33" s="33"/>
      <c r="JOQ33" s="33"/>
      <c r="JOR33" s="33"/>
      <c r="JOS33" s="33"/>
      <c r="JOT33" s="33"/>
      <c r="JOU33" s="33"/>
      <c r="JOV33" s="33"/>
      <c r="JOW33" s="33"/>
      <c r="JOX33" s="33"/>
      <c r="JOY33" s="33"/>
      <c r="JOZ33" s="33"/>
      <c r="JPA33" s="33"/>
      <c r="JPB33" s="33"/>
      <c r="JPC33" s="33"/>
      <c r="JPD33" s="33"/>
      <c r="JPE33" s="33"/>
      <c r="JPF33" s="33"/>
      <c r="JPG33" s="33"/>
      <c r="JPH33" s="33"/>
      <c r="JPI33" s="33"/>
      <c r="JPJ33" s="33"/>
      <c r="JPK33" s="33"/>
      <c r="JPL33" s="33"/>
      <c r="JPM33" s="33"/>
      <c r="JPN33" s="33"/>
      <c r="JPO33" s="33"/>
      <c r="JPP33" s="33"/>
      <c r="JPQ33" s="33"/>
      <c r="JPR33" s="33"/>
      <c r="JPS33" s="33"/>
      <c r="JPT33" s="33"/>
      <c r="JPU33" s="33"/>
      <c r="JPV33" s="33"/>
      <c r="JPW33" s="33"/>
      <c r="JPX33" s="33"/>
      <c r="JPY33" s="33"/>
      <c r="JPZ33" s="33"/>
      <c r="JQA33" s="33"/>
      <c r="JQB33" s="33"/>
      <c r="JQC33" s="33"/>
      <c r="JQD33" s="33"/>
      <c r="JQE33" s="33"/>
      <c r="JQF33" s="33"/>
      <c r="JQG33" s="33"/>
      <c r="JQH33" s="33"/>
      <c r="JQI33" s="33"/>
      <c r="JQJ33" s="33"/>
      <c r="JQK33" s="33"/>
      <c r="JQL33" s="33"/>
      <c r="JQM33" s="33"/>
      <c r="JQN33" s="33"/>
      <c r="JQO33" s="33"/>
      <c r="JQP33" s="33"/>
      <c r="JQQ33" s="33"/>
      <c r="JQR33" s="33"/>
      <c r="JQS33" s="33"/>
      <c r="JQT33" s="33"/>
      <c r="JQU33" s="33"/>
      <c r="JQV33" s="33"/>
      <c r="JQW33" s="33"/>
      <c r="JQX33" s="33"/>
      <c r="JQY33" s="33"/>
      <c r="JQZ33" s="33"/>
      <c r="JRA33" s="33"/>
      <c r="JRB33" s="33"/>
      <c r="JRC33" s="33"/>
      <c r="JRD33" s="33"/>
      <c r="JRE33" s="33"/>
      <c r="JRF33" s="33"/>
      <c r="JRG33" s="33"/>
      <c r="JRH33" s="33"/>
      <c r="JRI33" s="33"/>
      <c r="JRJ33" s="33"/>
      <c r="JRK33" s="33"/>
      <c r="JRL33" s="33"/>
      <c r="JRM33" s="33"/>
      <c r="JRN33" s="33"/>
      <c r="JRO33" s="33"/>
      <c r="JRP33" s="33"/>
      <c r="JRQ33" s="33"/>
      <c r="JRR33" s="33"/>
      <c r="JRS33" s="33"/>
      <c r="JRT33" s="33"/>
      <c r="JRU33" s="33"/>
      <c r="JRV33" s="33"/>
      <c r="JRW33" s="33"/>
      <c r="JRX33" s="33"/>
      <c r="JRY33" s="33"/>
      <c r="JRZ33" s="33"/>
      <c r="JSA33" s="33"/>
      <c r="JSB33" s="33"/>
      <c r="JSC33" s="33"/>
      <c r="JSD33" s="33"/>
      <c r="JSE33" s="33"/>
      <c r="JSF33" s="33"/>
      <c r="JSG33" s="33"/>
      <c r="JSH33" s="33"/>
      <c r="JSI33" s="33"/>
      <c r="JSJ33" s="33"/>
      <c r="JSK33" s="33"/>
      <c r="JSL33" s="33"/>
      <c r="JSM33" s="33"/>
      <c r="JSN33" s="33"/>
      <c r="JSO33" s="33"/>
      <c r="JSP33" s="33"/>
      <c r="JSQ33" s="33"/>
      <c r="JSR33" s="33"/>
      <c r="JSS33" s="33"/>
      <c r="JST33" s="33"/>
      <c r="JSU33" s="33"/>
      <c r="JSV33" s="33"/>
      <c r="JSW33" s="33"/>
      <c r="JSX33" s="33"/>
      <c r="JSY33" s="33"/>
      <c r="JSZ33" s="33"/>
      <c r="JTA33" s="33"/>
      <c r="JTB33" s="33"/>
      <c r="JTC33" s="33"/>
      <c r="JTD33" s="33"/>
      <c r="JTE33" s="33"/>
      <c r="JTF33" s="33"/>
      <c r="JTG33" s="33"/>
      <c r="JTH33" s="33"/>
      <c r="JTI33" s="33"/>
      <c r="JTJ33" s="33"/>
      <c r="JTK33" s="33"/>
      <c r="JTL33" s="33"/>
      <c r="JTM33" s="33"/>
      <c r="JTN33" s="33"/>
      <c r="JTO33" s="33"/>
      <c r="JTP33" s="33"/>
      <c r="JTQ33" s="33"/>
      <c r="JTR33" s="33"/>
      <c r="JTS33" s="33"/>
      <c r="JTT33" s="33"/>
      <c r="JTU33" s="33"/>
      <c r="JTV33" s="33"/>
      <c r="JTW33" s="33"/>
      <c r="JTX33" s="33"/>
      <c r="JTY33" s="33"/>
      <c r="JTZ33" s="33"/>
      <c r="JUA33" s="33"/>
      <c r="JUB33" s="33"/>
      <c r="JUC33" s="33"/>
      <c r="JUD33" s="33"/>
      <c r="JUE33" s="33"/>
      <c r="JUF33" s="33"/>
      <c r="JUG33" s="33"/>
      <c r="JUH33" s="33"/>
      <c r="JUI33" s="33"/>
      <c r="JUJ33" s="33"/>
      <c r="JUK33" s="33"/>
      <c r="JUL33" s="33"/>
      <c r="JUM33" s="33"/>
      <c r="JUN33" s="33"/>
      <c r="JUO33" s="33"/>
      <c r="JUP33" s="33"/>
      <c r="JUQ33" s="33"/>
      <c r="JUR33" s="33"/>
      <c r="JUS33" s="33"/>
      <c r="JUT33" s="33"/>
      <c r="JUU33" s="33"/>
      <c r="JUV33" s="33"/>
      <c r="JUW33" s="33"/>
      <c r="JUX33" s="33"/>
      <c r="JUY33" s="33"/>
      <c r="JUZ33" s="33"/>
      <c r="JVA33" s="33"/>
      <c r="JVB33" s="33"/>
      <c r="JVC33" s="33"/>
      <c r="JVD33" s="33"/>
      <c r="JVE33" s="33"/>
      <c r="JVF33" s="33"/>
      <c r="JVG33" s="33"/>
      <c r="JVH33" s="33"/>
      <c r="JVI33" s="33"/>
      <c r="JVJ33" s="33"/>
      <c r="JVK33" s="33"/>
      <c r="JVL33" s="33"/>
      <c r="JVM33" s="33"/>
      <c r="JVN33" s="33"/>
      <c r="JVO33" s="33"/>
      <c r="JVP33" s="33"/>
      <c r="JVQ33" s="33"/>
      <c r="JVR33" s="33"/>
      <c r="JVS33" s="33"/>
      <c r="JVT33" s="33"/>
      <c r="JVU33" s="33"/>
      <c r="JVV33" s="33"/>
      <c r="JVW33" s="33"/>
      <c r="JVX33" s="33"/>
      <c r="JVY33" s="33"/>
      <c r="JVZ33" s="33"/>
      <c r="JWA33" s="33"/>
      <c r="JWB33" s="33"/>
      <c r="JWC33" s="33"/>
      <c r="JWD33" s="33"/>
      <c r="JWE33" s="33"/>
      <c r="JWF33" s="33"/>
      <c r="JWG33" s="33"/>
      <c r="JWH33" s="33"/>
      <c r="JWI33" s="33"/>
      <c r="JWJ33" s="33"/>
      <c r="JWK33" s="33"/>
      <c r="JWL33" s="33"/>
      <c r="JWM33" s="33"/>
      <c r="JWN33" s="33"/>
      <c r="JWO33" s="33"/>
      <c r="JWP33" s="33"/>
      <c r="JWQ33" s="33"/>
      <c r="JWR33" s="33"/>
      <c r="JWS33" s="33"/>
      <c r="JWT33" s="33"/>
      <c r="JWU33" s="33"/>
      <c r="JWV33" s="33"/>
      <c r="JWW33" s="33"/>
      <c r="JWX33" s="33"/>
      <c r="JWY33" s="33"/>
      <c r="JWZ33" s="33"/>
      <c r="JXA33" s="33"/>
      <c r="JXB33" s="33"/>
      <c r="JXC33" s="33"/>
      <c r="JXD33" s="33"/>
      <c r="JXE33" s="33"/>
      <c r="JXF33" s="33"/>
      <c r="JXG33" s="33"/>
      <c r="JXH33" s="33"/>
      <c r="JXI33" s="33"/>
      <c r="JXJ33" s="33"/>
      <c r="JXK33" s="33"/>
      <c r="JXL33" s="33"/>
      <c r="JXM33" s="33"/>
      <c r="JXN33" s="33"/>
      <c r="JXO33" s="33"/>
      <c r="JXP33" s="33"/>
      <c r="JXQ33" s="33"/>
      <c r="JXR33" s="33"/>
      <c r="JXS33" s="33"/>
      <c r="JXT33" s="33"/>
      <c r="JXU33" s="33"/>
      <c r="JXV33" s="33"/>
      <c r="JXW33" s="33"/>
      <c r="JXX33" s="33"/>
      <c r="JXY33" s="33"/>
      <c r="JXZ33" s="33"/>
      <c r="JYA33" s="33"/>
      <c r="JYB33" s="33"/>
      <c r="JYC33" s="33"/>
      <c r="JYD33" s="33"/>
      <c r="JYE33" s="33"/>
      <c r="JYF33" s="33"/>
      <c r="JYG33" s="33"/>
      <c r="JYH33" s="33"/>
      <c r="JYI33" s="33"/>
      <c r="JYJ33" s="33"/>
      <c r="JYK33" s="33"/>
      <c r="JYL33" s="33"/>
      <c r="JYM33" s="33"/>
      <c r="JYN33" s="33"/>
      <c r="JYO33" s="33"/>
      <c r="JYP33" s="33"/>
      <c r="JYQ33" s="33"/>
      <c r="JYR33" s="33"/>
      <c r="JYS33" s="33"/>
      <c r="JYT33" s="33"/>
      <c r="JYU33" s="33"/>
      <c r="JYV33" s="33"/>
      <c r="JYW33" s="33"/>
      <c r="JYX33" s="33"/>
      <c r="JYY33" s="33"/>
      <c r="JYZ33" s="33"/>
      <c r="JZA33" s="33"/>
      <c r="JZB33" s="33"/>
      <c r="JZC33" s="33"/>
      <c r="JZD33" s="33"/>
      <c r="JZE33" s="33"/>
      <c r="JZF33" s="33"/>
      <c r="JZG33" s="33"/>
      <c r="JZH33" s="33"/>
      <c r="JZI33" s="33"/>
      <c r="JZJ33" s="33"/>
      <c r="JZK33" s="33"/>
      <c r="JZL33" s="33"/>
      <c r="JZM33" s="33"/>
      <c r="JZN33" s="33"/>
      <c r="JZO33" s="33"/>
      <c r="JZP33" s="33"/>
      <c r="JZQ33" s="33"/>
      <c r="JZR33" s="33"/>
      <c r="JZS33" s="33"/>
      <c r="JZT33" s="33"/>
      <c r="JZU33" s="33"/>
      <c r="JZV33" s="33"/>
      <c r="JZW33" s="33"/>
      <c r="JZX33" s="33"/>
      <c r="JZY33" s="33"/>
      <c r="JZZ33" s="33"/>
      <c r="KAA33" s="33"/>
      <c r="KAB33" s="33"/>
      <c r="KAC33" s="33"/>
      <c r="KAD33" s="33"/>
      <c r="KAE33" s="33"/>
      <c r="KAF33" s="33"/>
      <c r="KAG33" s="33"/>
      <c r="KAH33" s="33"/>
      <c r="KAI33" s="33"/>
      <c r="KAJ33" s="33"/>
      <c r="KAK33" s="33"/>
      <c r="KAL33" s="33"/>
      <c r="KAM33" s="33"/>
      <c r="KAN33" s="33"/>
      <c r="KAO33" s="33"/>
      <c r="KAP33" s="33"/>
      <c r="KAQ33" s="33"/>
      <c r="KAR33" s="33"/>
      <c r="KAS33" s="33"/>
      <c r="KAT33" s="33"/>
      <c r="KAU33" s="33"/>
      <c r="KAV33" s="33"/>
      <c r="KAW33" s="33"/>
      <c r="KAX33" s="33"/>
      <c r="KAY33" s="33"/>
      <c r="KAZ33" s="33"/>
      <c r="KBA33" s="33"/>
      <c r="KBB33" s="33"/>
      <c r="KBC33" s="33"/>
      <c r="KBD33" s="33"/>
      <c r="KBE33" s="33"/>
      <c r="KBF33" s="33"/>
      <c r="KBG33" s="33"/>
      <c r="KBH33" s="33"/>
      <c r="KBI33" s="33"/>
      <c r="KBJ33" s="33"/>
      <c r="KBK33" s="33"/>
      <c r="KBL33" s="33"/>
      <c r="KBM33" s="33"/>
      <c r="KBN33" s="33"/>
      <c r="KBO33" s="33"/>
      <c r="KBP33" s="33"/>
      <c r="KBQ33" s="33"/>
      <c r="KBR33" s="33"/>
      <c r="KBS33" s="33"/>
      <c r="KBT33" s="33"/>
      <c r="KBU33" s="33"/>
      <c r="KBV33" s="33"/>
      <c r="KBW33" s="33"/>
      <c r="KBX33" s="33"/>
      <c r="KBY33" s="33"/>
      <c r="KBZ33" s="33"/>
      <c r="KCA33" s="33"/>
      <c r="KCB33" s="33"/>
      <c r="KCC33" s="33"/>
      <c r="KCD33" s="33"/>
      <c r="KCE33" s="33"/>
      <c r="KCF33" s="33"/>
      <c r="KCG33" s="33"/>
      <c r="KCH33" s="33"/>
      <c r="KCI33" s="33"/>
      <c r="KCJ33" s="33"/>
      <c r="KCK33" s="33"/>
      <c r="KCL33" s="33"/>
      <c r="KCM33" s="33"/>
      <c r="KCN33" s="33"/>
      <c r="KCO33" s="33"/>
      <c r="KCP33" s="33"/>
      <c r="KCQ33" s="33"/>
      <c r="KCR33" s="33"/>
      <c r="KCS33" s="33"/>
      <c r="KCT33" s="33"/>
      <c r="KCU33" s="33"/>
      <c r="KCV33" s="33"/>
      <c r="KCW33" s="33"/>
      <c r="KCX33" s="33"/>
      <c r="KCY33" s="33"/>
      <c r="KCZ33" s="33"/>
      <c r="KDA33" s="33"/>
      <c r="KDB33" s="33"/>
      <c r="KDC33" s="33"/>
      <c r="KDD33" s="33"/>
      <c r="KDE33" s="33"/>
      <c r="KDF33" s="33"/>
      <c r="KDG33" s="33"/>
      <c r="KDH33" s="33"/>
      <c r="KDI33" s="33"/>
      <c r="KDJ33" s="33"/>
      <c r="KDK33" s="33"/>
      <c r="KDL33" s="33"/>
      <c r="KDM33" s="33"/>
      <c r="KDN33" s="33"/>
      <c r="KDO33" s="33"/>
      <c r="KDP33" s="33"/>
      <c r="KDQ33" s="33"/>
      <c r="KDR33" s="33"/>
      <c r="KDS33" s="33"/>
      <c r="KDT33" s="33"/>
      <c r="KDU33" s="33"/>
      <c r="KDV33" s="33"/>
      <c r="KDW33" s="33"/>
      <c r="KDX33" s="33"/>
      <c r="KDY33" s="33"/>
      <c r="KDZ33" s="33"/>
      <c r="KEA33" s="33"/>
      <c r="KEB33" s="33"/>
      <c r="KEC33" s="33"/>
      <c r="KED33" s="33"/>
      <c r="KEE33" s="33"/>
      <c r="KEF33" s="33"/>
      <c r="KEG33" s="33"/>
      <c r="KEH33" s="33"/>
      <c r="KEI33" s="33"/>
      <c r="KEJ33" s="33"/>
      <c r="KEK33" s="33"/>
      <c r="KEL33" s="33"/>
      <c r="KEM33" s="33"/>
      <c r="KEN33" s="33"/>
      <c r="KEO33" s="33"/>
      <c r="KEP33" s="33"/>
      <c r="KEQ33" s="33"/>
      <c r="KER33" s="33"/>
      <c r="KES33" s="33"/>
      <c r="KET33" s="33"/>
      <c r="KEU33" s="33"/>
      <c r="KEV33" s="33"/>
      <c r="KEW33" s="33"/>
      <c r="KEX33" s="33"/>
      <c r="KEY33" s="33"/>
      <c r="KEZ33" s="33"/>
      <c r="KFA33" s="33"/>
      <c r="KFB33" s="33"/>
      <c r="KFC33" s="33"/>
      <c r="KFD33" s="33"/>
      <c r="KFE33" s="33"/>
      <c r="KFF33" s="33"/>
      <c r="KFG33" s="33"/>
      <c r="KFH33" s="33"/>
      <c r="KFI33" s="33"/>
      <c r="KFJ33" s="33"/>
      <c r="KFK33" s="33"/>
      <c r="KFL33" s="33"/>
      <c r="KFM33" s="33"/>
      <c r="KFN33" s="33"/>
      <c r="KFO33" s="33"/>
      <c r="KFP33" s="33"/>
      <c r="KFQ33" s="33"/>
      <c r="KFR33" s="33"/>
      <c r="KFS33" s="33"/>
      <c r="KFT33" s="33"/>
      <c r="KFU33" s="33"/>
      <c r="KFV33" s="33"/>
      <c r="KFW33" s="33"/>
      <c r="KFX33" s="33"/>
      <c r="KFY33" s="33"/>
      <c r="KFZ33" s="33"/>
      <c r="KGA33" s="33"/>
      <c r="KGB33" s="33"/>
      <c r="KGC33" s="33"/>
      <c r="KGD33" s="33"/>
      <c r="KGE33" s="33"/>
      <c r="KGF33" s="33"/>
      <c r="KGG33" s="33"/>
      <c r="KGH33" s="33"/>
      <c r="KGI33" s="33"/>
      <c r="KGJ33" s="33"/>
      <c r="KGK33" s="33"/>
      <c r="KGL33" s="33"/>
      <c r="KGM33" s="33"/>
      <c r="KGN33" s="33"/>
      <c r="KGO33" s="33"/>
      <c r="KGP33" s="33"/>
      <c r="KGQ33" s="33"/>
      <c r="KGR33" s="33"/>
      <c r="KGS33" s="33"/>
      <c r="KGT33" s="33"/>
      <c r="KGU33" s="33"/>
      <c r="KGV33" s="33"/>
      <c r="KGW33" s="33"/>
      <c r="KGX33" s="33"/>
      <c r="KGY33" s="33"/>
      <c r="KGZ33" s="33"/>
      <c r="KHA33" s="33"/>
      <c r="KHB33" s="33"/>
      <c r="KHC33" s="33"/>
      <c r="KHD33" s="33"/>
      <c r="KHE33" s="33"/>
      <c r="KHF33" s="33"/>
      <c r="KHG33" s="33"/>
      <c r="KHH33" s="33"/>
      <c r="KHI33" s="33"/>
      <c r="KHJ33" s="33"/>
      <c r="KHK33" s="33"/>
      <c r="KHL33" s="33"/>
      <c r="KHM33" s="33"/>
      <c r="KHN33" s="33"/>
      <c r="KHO33" s="33"/>
      <c r="KHP33" s="33"/>
      <c r="KHQ33" s="33"/>
      <c r="KHR33" s="33"/>
      <c r="KHS33" s="33"/>
      <c r="KHT33" s="33"/>
      <c r="KHU33" s="33"/>
      <c r="KHV33" s="33"/>
      <c r="KHW33" s="33"/>
      <c r="KHX33" s="33"/>
      <c r="KHY33" s="33"/>
      <c r="KHZ33" s="33"/>
      <c r="KIA33" s="33"/>
      <c r="KIB33" s="33"/>
      <c r="KIC33" s="33"/>
      <c r="KID33" s="33"/>
      <c r="KIE33" s="33"/>
      <c r="KIF33" s="33"/>
      <c r="KIG33" s="33"/>
      <c r="KIH33" s="33"/>
      <c r="KII33" s="33"/>
      <c r="KIJ33" s="33"/>
      <c r="KIK33" s="33"/>
      <c r="KIL33" s="33"/>
      <c r="KIM33" s="33"/>
      <c r="KIN33" s="33"/>
      <c r="KIO33" s="33"/>
      <c r="KIP33" s="33"/>
      <c r="KIQ33" s="33"/>
      <c r="KIR33" s="33"/>
      <c r="KIS33" s="33"/>
      <c r="KIT33" s="33"/>
      <c r="KIU33" s="33"/>
      <c r="KIV33" s="33"/>
      <c r="KIW33" s="33"/>
      <c r="KIX33" s="33"/>
      <c r="KIY33" s="33"/>
      <c r="KIZ33" s="33"/>
      <c r="KJA33" s="33"/>
      <c r="KJB33" s="33"/>
      <c r="KJC33" s="33"/>
      <c r="KJD33" s="33"/>
      <c r="KJE33" s="33"/>
      <c r="KJF33" s="33"/>
      <c r="KJG33" s="33"/>
      <c r="KJH33" s="33"/>
      <c r="KJI33" s="33"/>
      <c r="KJJ33" s="33"/>
      <c r="KJK33" s="33"/>
      <c r="KJL33" s="33"/>
      <c r="KJM33" s="33"/>
      <c r="KJN33" s="33"/>
      <c r="KJO33" s="33"/>
      <c r="KJP33" s="33"/>
      <c r="KJQ33" s="33"/>
      <c r="KJR33" s="33"/>
      <c r="KJS33" s="33"/>
      <c r="KJT33" s="33"/>
      <c r="KJU33" s="33"/>
      <c r="KJV33" s="33"/>
      <c r="KJW33" s="33"/>
      <c r="KJX33" s="33"/>
      <c r="KJY33" s="33"/>
      <c r="KJZ33" s="33"/>
      <c r="KKA33" s="33"/>
      <c r="KKB33" s="33"/>
      <c r="KKC33" s="33"/>
      <c r="KKD33" s="33"/>
      <c r="KKE33" s="33"/>
      <c r="KKF33" s="33"/>
      <c r="KKG33" s="33"/>
      <c r="KKH33" s="33"/>
      <c r="KKI33" s="33"/>
      <c r="KKJ33" s="33"/>
      <c r="KKK33" s="33"/>
      <c r="KKL33" s="33"/>
      <c r="KKM33" s="33"/>
      <c r="KKN33" s="33"/>
      <c r="KKO33" s="33"/>
      <c r="KKP33" s="33"/>
      <c r="KKQ33" s="33"/>
      <c r="KKR33" s="33"/>
      <c r="KKS33" s="33"/>
      <c r="KKT33" s="33"/>
      <c r="KKU33" s="33"/>
      <c r="KKV33" s="33"/>
      <c r="KKW33" s="33"/>
      <c r="KKX33" s="33"/>
      <c r="KKY33" s="33"/>
      <c r="KKZ33" s="33"/>
      <c r="KLA33" s="33"/>
      <c r="KLB33" s="33"/>
      <c r="KLC33" s="33"/>
      <c r="KLD33" s="33"/>
      <c r="KLE33" s="33"/>
      <c r="KLF33" s="33"/>
      <c r="KLG33" s="33"/>
      <c r="KLH33" s="33"/>
      <c r="KLI33" s="33"/>
      <c r="KLJ33" s="33"/>
      <c r="KLK33" s="33"/>
      <c r="KLL33" s="33"/>
      <c r="KLM33" s="33"/>
      <c r="KLN33" s="33"/>
      <c r="KLO33" s="33"/>
      <c r="KLP33" s="33"/>
      <c r="KLQ33" s="33"/>
      <c r="KLR33" s="33"/>
      <c r="KLS33" s="33"/>
      <c r="KLT33" s="33"/>
      <c r="KLU33" s="33"/>
      <c r="KLV33" s="33"/>
      <c r="KLW33" s="33"/>
      <c r="KLX33" s="33"/>
      <c r="KLY33" s="33"/>
      <c r="KLZ33" s="33"/>
      <c r="KMA33" s="33"/>
      <c r="KMB33" s="33"/>
      <c r="KMC33" s="33"/>
      <c r="KMD33" s="33"/>
      <c r="KME33" s="33"/>
      <c r="KMF33" s="33"/>
      <c r="KMG33" s="33"/>
      <c r="KMH33" s="33"/>
      <c r="KMI33" s="33"/>
      <c r="KMJ33" s="33"/>
      <c r="KMK33" s="33"/>
      <c r="KML33" s="33"/>
      <c r="KMM33" s="33"/>
      <c r="KMN33" s="33"/>
      <c r="KMO33" s="33"/>
      <c r="KMP33" s="33"/>
      <c r="KMQ33" s="33"/>
      <c r="KMR33" s="33"/>
      <c r="KMS33" s="33"/>
      <c r="KMT33" s="33"/>
      <c r="KMU33" s="33"/>
      <c r="KMV33" s="33"/>
      <c r="KMW33" s="33"/>
      <c r="KMX33" s="33"/>
      <c r="KMY33" s="33"/>
      <c r="KMZ33" s="33"/>
      <c r="KNA33" s="33"/>
      <c r="KNB33" s="33"/>
      <c r="KNC33" s="33"/>
      <c r="KND33" s="33"/>
      <c r="KNE33" s="33"/>
      <c r="KNF33" s="33"/>
      <c r="KNG33" s="33"/>
      <c r="KNH33" s="33"/>
      <c r="KNI33" s="33"/>
      <c r="KNJ33" s="33"/>
      <c r="KNK33" s="33"/>
      <c r="KNL33" s="33"/>
      <c r="KNM33" s="33"/>
      <c r="KNN33" s="33"/>
      <c r="KNO33" s="33"/>
      <c r="KNP33" s="33"/>
      <c r="KNQ33" s="33"/>
      <c r="KNR33" s="33"/>
      <c r="KNS33" s="33"/>
      <c r="KNT33" s="33"/>
      <c r="KNU33" s="33"/>
      <c r="KNV33" s="33"/>
      <c r="KNW33" s="33"/>
      <c r="KNX33" s="33"/>
      <c r="KNY33" s="33"/>
      <c r="KNZ33" s="33"/>
      <c r="KOA33" s="33"/>
      <c r="KOB33" s="33"/>
      <c r="KOC33" s="33"/>
      <c r="KOD33" s="33"/>
      <c r="KOE33" s="33"/>
      <c r="KOF33" s="33"/>
      <c r="KOG33" s="33"/>
      <c r="KOH33" s="33"/>
      <c r="KOI33" s="33"/>
      <c r="KOJ33" s="33"/>
      <c r="KOK33" s="33"/>
      <c r="KOL33" s="33"/>
      <c r="KOM33" s="33"/>
      <c r="KON33" s="33"/>
      <c r="KOO33" s="33"/>
      <c r="KOP33" s="33"/>
      <c r="KOQ33" s="33"/>
      <c r="KOR33" s="33"/>
      <c r="KOS33" s="33"/>
      <c r="KOT33" s="33"/>
      <c r="KOU33" s="33"/>
      <c r="KOV33" s="33"/>
      <c r="KOW33" s="33"/>
      <c r="KOX33" s="33"/>
      <c r="KOY33" s="33"/>
      <c r="KOZ33" s="33"/>
      <c r="KPA33" s="33"/>
      <c r="KPB33" s="33"/>
      <c r="KPC33" s="33"/>
      <c r="KPD33" s="33"/>
      <c r="KPE33" s="33"/>
      <c r="KPF33" s="33"/>
      <c r="KPG33" s="33"/>
      <c r="KPH33" s="33"/>
      <c r="KPI33" s="33"/>
      <c r="KPJ33" s="33"/>
      <c r="KPK33" s="33"/>
      <c r="KPL33" s="33"/>
      <c r="KPM33" s="33"/>
      <c r="KPN33" s="33"/>
      <c r="KPO33" s="33"/>
      <c r="KPP33" s="33"/>
      <c r="KPQ33" s="33"/>
      <c r="KPR33" s="33"/>
      <c r="KPS33" s="33"/>
      <c r="KPT33" s="33"/>
      <c r="KPU33" s="33"/>
      <c r="KPV33" s="33"/>
      <c r="KPW33" s="33"/>
      <c r="KPX33" s="33"/>
      <c r="KPY33" s="33"/>
      <c r="KPZ33" s="33"/>
      <c r="KQA33" s="33"/>
      <c r="KQB33" s="33"/>
      <c r="KQC33" s="33"/>
      <c r="KQD33" s="33"/>
      <c r="KQE33" s="33"/>
      <c r="KQF33" s="33"/>
      <c r="KQG33" s="33"/>
      <c r="KQH33" s="33"/>
      <c r="KQI33" s="33"/>
      <c r="KQJ33" s="33"/>
      <c r="KQK33" s="33"/>
      <c r="KQL33" s="33"/>
      <c r="KQM33" s="33"/>
      <c r="KQN33" s="33"/>
      <c r="KQO33" s="33"/>
      <c r="KQP33" s="33"/>
      <c r="KQQ33" s="33"/>
      <c r="KQR33" s="33"/>
      <c r="KQS33" s="33"/>
      <c r="KQT33" s="33"/>
      <c r="KQU33" s="33"/>
      <c r="KQV33" s="33"/>
      <c r="KQW33" s="33"/>
      <c r="KQX33" s="33"/>
      <c r="KQY33" s="33"/>
      <c r="KQZ33" s="33"/>
      <c r="KRA33" s="33"/>
      <c r="KRB33" s="33"/>
      <c r="KRC33" s="33"/>
      <c r="KRD33" s="33"/>
      <c r="KRE33" s="33"/>
      <c r="KRF33" s="33"/>
      <c r="KRG33" s="33"/>
      <c r="KRH33" s="33"/>
      <c r="KRI33" s="33"/>
      <c r="KRJ33" s="33"/>
      <c r="KRK33" s="33"/>
      <c r="KRL33" s="33"/>
      <c r="KRM33" s="33"/>
      <c r="KRN33" s="33"/>
      <c r="KRO33" s="33"/>
      <c r="KRP33" s="33"/>
      <c r="KRQ33" s="33"/>
      <c r="KRR33" s="33"/>
      <c r="KRS33" s="33"/>
      <c r="KRT33" s="33"/>
      <c r="KRU33" s="33"/>
      <c r="KRV33" s="33"/>
      <c r="KRW33" s="33"/>
      <c r="KRX33" s="33"/>
      <c r="KRY33" s="33"/>
      <c r="KRZ33" s="33"/>
      <c r="KSA33" s="33"/>
      <c r="KSB33" s="33"/>
      <c r="KSC33" s="33"/>
      <c r="KSD33" s="33"/>
      <c r="KSE33" s="33"/>
      <c r="KSF33" s="33"/>
      <c r="KSG33" s="33"/>
      <c r="KSH33" s="33"/>
      <c r="KSI33" s="33"/>
      <c r="KSJ33" s="33"/>
      <c r="KSK33" s="33"/>
      <c r="KSL33" s="33"/>
      <c r="KSM33" s="33"/>
      <c r="KSN33" s="33"/>
      <c r="KSO33" s="33"/>
      <c r="KSP33" s="33"/>
      <c r="KSQ33" s="33"/>
      <c r="KSR33" s="33"/>
      <c r="KSS33" s="33"/>
      <c r="KST33" s="33"/>
      <c r="KSU33" s="33"/>
      <c r="KSV33" s="33"/>
      <c r="KSW33" s="33"/>
      <c r="KSX33" s="33"/>
      <c r="KSY33" s="33"/>
      <c r="KSZ33" s="33"/>
      <c r="KTA33" s="33"/>
      <c r="KTB33" s="33"/>
      <c r="KTC33" s="33"/>
      <c r="KTD33" s="33"/>
      <c r="KTE33" s="33"/>
      <c r="KTF33" s="33"/>
      <c r="KTG33" s="33"/>
      <c r="KTH33" s="33"/>
      <c r="KTI33" s="33"/>
      <c r="KTJ33" s="33"/>
      <c r="KTK33" s="33"/>
      <c r="KTL33" s="33"/>
      <c r="KTM33" s="33"/>
      <c r="KTN33" s="33"/>
      <c r="KTO33" s="33"/>
      <c r="KTP33" s="33"/>
      <c r="KTQ33" s="33"/>
      <c r="KTR33" s="33"/>
      <c r="KTS33" s="33"/>
      <c r="KTT33" s="33"/>
      <c r="KTU33" s="33"/>
      <c r="KTV33" s="33"/>
      <c r="KTW33" s="33"/>
      <c r="KTX33" s="33"/>
      <c r="KTY33" s="33"/>
      <c r="KTZ33" s="33"/>
      <c r="KUA33" s="33"/>
      <c r="KUB33" s="33"/>
      <c r="KUC33" s="33"/>
      <c r="KUD33" s="33"/>
      <c r="KUE33" s="33"/>
      <c r="KUF33" s="33"/>
      <c r="KUG33" s="33"/>
      <c r="KUH33" s="33"/>
      <c r="KUI33" s="33"/>
      <c r="KUJ33" s="33"/>
      <c r="KUK33" s="33"/>
      <c r="KUL33" s="33"/>
      <c r="KUM33" s="33"/>
      <c r="KUN33" s="33"/>
      <c r="KUO33" s="33"/>
      <c r="KUP33" s="33"/>
      <c r="KUQ33" s="33"/>
      <c r="KUR33" s="33"/>
      <c r="KUS33" s="33"/>
      <c r="KUT33" s="33"/>
      <c r="KUU33" s="33"/>
      <c r="KUV33" s="33"/>
      <c r="KUW33" s="33"/>
      <c r="KUX33" s="33"/>
      <c r="KUY33" s="33"/>
      <c r="KUZ33" s="33"/>
      <c r="KVA33" s="33"/>
      <c r="KVB33" s="33"/>
      <c r="KVC33" s="33"/>
      <c r="KVD33" s="33"/>
      <c r="KVE33" s="33"/>
      <c r="KVF33" s="33"/>
      <c r="KVG33" s="33"/>
      <c r="KVH33" s="33"/>
      <c r="KVI33" s="33"/>
      <c r="KVJ33" s="33"/>
      <c r="KVK33" s="33"/>
      <c r="KVL33" s="33"/>
      <c r="KVM33" s="33"/>
      <c r="KVN33" s="33"/>
      <c r="KVO33" s="33"/>
      <c r="KVP33" s="33"/>
      <c r="KVQ33" s="33"/>
      <c r="KVR33" s="33"/>
      <c r="KVS33" s="33"/>
      <c r="KVT33" s="33"/>
      <c r="KVU33" s="33"/>
      <c r="KVV33" s="33"/>
      <c r="KVW33" s="33"/>
      <c r="KVX33" s="33"/>
      <c r="KVY33" s="33"/>
      <c r="KVZ33" s="33"/>
      <c r="KWA33" s="33"/>
      <c r="KWB33" s="33"/>
      <c r="KWC33" s="33"/>
      <c r="KWD33" s="33"/>
      <c r="KWE33" s="33"/>
      <c r="KWF33" s="33"/>
      <c r="KWG33" s="33"/>
      <c r="KWH33" s="33"/>
      <c r="KWI33" s="33"/>
      <c r="KWJ33" s="33"/>
      <c r="KWK33" s="33"/>
      <c r="KWL33" s="33"/>
      <c r="KWM33" s="33"/>
      <c r="KWN33" s="33"/>
      <c r="KWO33" s="33"/>
      <c r="KWP33" s="33"/>
      <c r="KWQ33" s="33"/>
      <c r="KWR33" s="33"/>
      <c r="KWS33" s="33"/>
      <c r="KWT33" s="33"/>
      <c r="KWU33" s="33"/>
      <c r="KWV33" s="33"/>
      <c r="KWW33" s="33"/>
      <c r="KWX33" s="33"/>
      <c r="KWY33" s="33"/>
      <c r="KWZ33" s="33"/>
      <c r="KXA33" s="33"/>
      <c r="KXB33" s="33"/>
      <c r="KXC33" s="33"/>
      <c r="KXD33" s="33"/>
      <c r="KXE33" s="33"/>
      <c r="KXF33" s="33"/>
      <c r="KXG33" s="33"/>
      <c r="KXH33" s="33"/>
      <c r="KXI33" s="33"/>
      <c r="KXJ33" s="33"/>
      <c r="KXK33" s="33"/>
      <c r="KXL33" s="33"/>
      <c r="KXM33" s="33"/>
      <c r="KXN33" s="33"/>
      <c r="KXO33" s="33"/>
      <c r="KXP33" s="33"/>
      <c r="KXQ33" s="33"/>
      <c r="KXR33" s="33"/>
      <c r="KXS33" s="33"/>
      <c r="KXT33" s="33"/>
      <c r="KXU33" s="33"/>
      <c r="KXV33" s="33"/>
      <c r="KXW33" s="33"/>
      <c r="KXX33" s="33"/>
      <c r="KXY33" s="33"/>
      <c r="KXZ33" s="33"/>
      <c r="KYA33" s="33"/>
      <c r="KYB33" s="33"/>
      <c r="KYC33" s="33"/>
      <c r="KYD33" s="33"/>
      <c r="KYE33" s="33"/>
      <c r="KYF33" s="33"/>
      <c r="KYG33" s="33"/>
      <c r="KYH33" s="33"/>
      <c r="KYI33" s="33"/>
      <c r="KYJ33" s="33"/>
      <c r="KYK33" s="33"/>
      <c r="KYL33" s="33"/>
      <c r="KYM33" s="33"/>
      <c r="KYN33" s="33"/>
      <c r="KYO33" s="33"/>
      <c r="KYP33" s="33"/>
      <c r="KYQ33" s="33"/>
      <c r="KYR33" s="33"/>
      <c r="KYS33" s="33"/>
      <c r="KYT33" s="33"/>
      <c r="KYU33" s="33"/>
      <c r="KYV33" s="33"/>
      <c r="KYW33" s="33"/>
      <c r="KYX33" s="33"/>
      <c r="KYY33" s="33"/>
      <c r="KYZ33" s="33"/>
      <c r="KZA33" s="33"/>
      <c r="KZB33" s="33"/>
      <c r="KZC33" s="33"/>
      <c r="KZD33" s="33"/>
      <c r="KZE33" s="33"/>
      <c r="KZF33" s="33"/>
      <c r="KZG33" s="33"/>
      <c r="KZH33" s="33"/>
      <c r="KZI33" s="33"/>
      <c r="KZJ33" s="33"/>
      <c r="KZK33" s="33"/>
      <c r="KZL33" s="33"/>
      <c r="KZM33" s="33"/>
      <c r="KZN33" s="33"/>
      <c r="KZO33" s="33"/>
      <c r="KZP33" s="33"/>
      <c r="KZQ33" s="33"/>
      <c r="KZR33" s="33"/>
      <c r="KZS33" s="33"/>
      <c r="KZT33" s="33"/>
      <c r="KZU33" s="33"/>
      <c r="KZV33" s="33"/>
      <c r="KZW33" s="33"/>
      <c r="KZX33" s="33"/>
      <c r="KZY33" s="33"/>
      <c r="KZZ33" s="33"/>
      <c r="LAA33" s="33"/>
      <c r="LAB33" s="33"/>
      <c r="LAC33" s="33"/>
      <c r="LAD33" s="33"/>
      <c r="LAE33" s="33"/>
      <c r="LAF33" s="33"/>
      <c r="LAG33" s="33"/>
      <c r="LAH33" s="33"/>
      <c r="LAI33" s="33"/>
      <c r="LAJ33" s="33"/>
      <c r="LAK33" s="33"/>
      <c r="LAL33" s="33"/>
      <c r="LAM33" s="33"/>
      <c r="LAN33" s="33"/>
      <c r="LAO33" s="33"/>
      <c r="LAP33" s="33"/>
      <c r="LAQ33" s="33"/>
      <c r="LAR33" s="33"/>
      <c r="LAS33" s="33"/>
      <c r="LAT33" s="33"/>
      <c r="LAU33" s="33"/>
      <c r="LAV33" s="33"/>
      <c r="LAW33" s="33"/>
      <c r="LAX33" s="33"/>
      <c r="LAY33" s="33"/>
      <c r="LAZ33" s="33"/>
      <c r="LBA33" s="33"/>
      <c r="LBB33" s="33"/>
      <c r="LBC33" s="33"/>
      <c r="LBD33" s="33"/>
      <c r="LBE33" s="33"/>
      <c r="LBF33" s="33"/>
      <c r="LBG33" s="33"/>
      <c r="LBH33" s="33"/>
      <c r="LBI33" s="33"/>
      <c r="LBJ33" s="33"/>
      <c r="LBK33" s="33"/>
      <c r="LBL33" s="33"/>
      <c r="LBM33" s="33"/>
      <c r="LBN33" s="33"/>
      <c r="LBO33" s="33"/>
      <c r="LBP33" s="33"/>
      <c r="LBQ33" s="33"/>
      <c r="LBR33" s="33"/>
      <c r="LBS33" s="33"/>
      <c r="LBT33" s="33"/>
      <c r="LBU33" s="33"/>
      <c r="LBV33" s="33"/>
      <c r="LBW33" s="33"/>
      <c r="LBX33" s="33"/>
      <c r="LBY33" s="33"/>
      <c r="LBZ33" s="33"/>
      <c r="LCA33" s="33"/>
      <c r="LCB33" s="33"/>
      <c r="LCC33" s="33"/>
      <c r="LCD33" s="33"/>
      <c r="LCE33" s="33"/>
      <c r="LCF33" s="33"/>
      <c r="LCG33" s="33"/>
      <c r="LCH33" s="33"/>
      <c r="LCI33" s="33"/>
      <c r="LCJ33" s="33"/>
      <c r="LCK33" s="33"/>
      <c r="LCL33" s="33"/>
      <c r="LCM33" s="33"/>
      <c r="LCN33" s="33"/>
      <c r="LCO33" s="33"/>
      <c r="LCP33" s="33"/>
      <c r="LCQ33" s="33"/>
      <c r="LCR33" s="33"/>
      <c r="LCS33" s="33"/>
      <c r="LCT33" s="33"/>
      <c r="LCU33" s="33"/>
      <c r="LCV33" s="33"/>
      <c r="LCW33" s="33"/>
      <c r="LCX33" s="33"/>
      <c r="LCY33" s="33"/>
      <c r="LCZ33" s="33"/>
      <c r="LDA33" s="33"/>
      <c r="LDB33" s="33"/>
      <c r="LDC33" s="33"/>
      <c r="LDD33" s="33"/>
      <c r="LDE33" s="33"/>
      <c r="LDF33" s="33"/>
      <c r="LDG33" s="33"/>
      <c r="LDH33" s="33"/>
      <c r="LDI33" s="33"/>
      <c r="LDJ33" s="33"/>
      <c r="LDK33" s="33"/>
      <c r="LDL33" s="33"/>
      <c r="LDM33" s="33"/>
      <c r="LDN33" s="33"/>
      <c r="LDO33" s="33"/>
      <c r="LDP33" s="33"/>
      <c r="LDQ33" s="33"/>
      <c r="LDR33" s="33"/>
      <c r="LDS33" s="33"/>
      <c r="LDT33" s="33"/>
      <c r="LDU33" s="33"/>
      <c r="LDV33" s="33"/>
      <c r="LDW33" s="33"/>
      <c r="LDX33" s="33"/>
      <c r="LDY33" s="33"/>
      <c r="LDZ33" s="33"/>
      <c r="LEA33" s="33"/>
      <c r="LEB33" s="33"/>
      <c r="LEC33" s="33"/>
      <c r="LED33" s="33"/>
      <c r="LEE33" s="33"/>
      <c r="LEF33" s="33"/>
      <c r="LEG33" s="33"/>
      <c r="LEH33" s="33"/>
      <c r="LEI33" s="33"/>
      <c r="LEJ33" s="33"/>
      <c r="LEK33" s="33"/>
      <c r="LEL33" s="33"/>
      <c r="LEM33" s="33"/>
      <c r="LEN33" s="33"/>
      <c r="LEO33" s="33"/>
      <c r="LEP33" s="33"/>
      <c r="LEQ33" s="33"/>
      <c r="LER33" s="33"/>
      <c r="LES33" s="33"/>
      <c r="LET33" s="33"/>
      <c r="LEU33" s="33"/>
      <c r="LEV33" s="33"/>
      <c r="LEW33" s="33"/>
      <c r="LEX33" s="33"/>
      <c r="LEY33" s="33"/>
      <c r="LEZ33" s="33"/>
      <c r="LFA33" s="33"/>
      <c r="LFB33" s="33"/>
      <c r="LFC33" s="33"/>
      <c r="LFD33" s="33"/>
      <c r="LFE33" s="33"/>
      <c r="LFF33" s="33"/>
      <c r="LFG33" s="33"/>
      <c r="LFH33" s="33"/>
      <c r="LFI33" s="33"/>
      <c r="LFJ33" s="33"/>
      <c r="LFK33" s="33"/>
      <c r="LFL33" s="33"/>
      <c r="LFM33" s="33"/>
      <c r="LFN33" s="33"/>
      <c r="LFO33" s="33"/>
      <c r="LFP33" s="33"/>
      <c r="LFQ33" s="33"/>
      <c r="LFR33" s="33"/>
      <c r="LFS33" s="33"/>
      <c r="LFT33" s="33"/>
      <c r="LFU33" s="33"/>
      <c r="LFV33" s="33"/>
      <c r="LFW33" s="33"/>
      <c r="LFX33" s="33"/>
      <c r="LFY33" s="33"/>
      <c r="LFZ33" s="33"/>
      <c r="LGA33" s="33"/>
      <c r="LGB33" s="33"/>
      <c r="LGC33" s="33"/>
      <c r="LGD33" s="33"/>
      <c r="LGE33" s="33"/>
      <c r="LGF33" s="33"/>
      <c r="LGG33" s="33"/>
      <c r="LGH33" s="33"/>
      <c r="LGI33" s="33"/>
      <c r="LGJ33" s="33"/>
      <c r="LGK33" s="33"/>
      <c r="LGL33" s="33"/>
      <c r="LGM33" s="33"/>
      <c r="LGN33" s="33"/>
      <c r="LGO33" s="33"/>
      <c r="LGP33" s="33"/>
      <c r="LGQ33" s="33"/>
      <c r="LGR33" s="33"/>
      <c r="LGS33" s="33"/>
      <c r="LGT33" s="33"/>
      <c r="LGU33" s="33"/>
      <c r="LGV33" s="33"/>
      <c r="LGW33" s="33"/>
      <c r="LGX33" s="33"/>
      <c r="LGY33" s="33"/>
      <c r="LGZ33" s="33"/>
      <c r="LHA33" s="33"/>
      <c r="LHB33" s="33"/>
      <c r="LHC33" s="33"/>
      <c r="LHD33" s="33"/>
      <c r="LHE33" s="33"/>
      <c r="LHF33" s="33"/>
      <c r="LHG33" s="33"/>
      <c r="LHH33" s="33"/>
      <c r="LHI33" s="33"/>
      <c r="LHJ33" s="33"/>
      <c r="LHK33" s="33"/>
      <c r="LHL33" s="33"/>
      <c r="LHM33" s="33"/>
      <c r="LHN33" s="33"/>
      <c r="LHO33" s="33"/>
      <c r="LHP33" s="33"/>
      <c r="LHQ33" s="33"/>
      <c r="LHR33" s="33"/>
      <c r="LHS33" s="33"/>
      <c r="LHT33" s="33"/>
      <c r="LHU33" s="33"/>
      <c r="LHV33" s="33"/>
      <c r="LHW33" s="33"/>
      <c r="LHX33" s="33"/>
      <c r="LHY33" s="33"/>
      <c r="LHZ33" s="33"/>
      <c r="LIA33" s="33"/>
      <c r="LIB33" s="33"/>
      <c r="LIC33" s="33"/>
      <c r="LID33" s="33"/>
      <c r="LIE33" s="33"/>
      <c r="LIF33" s="33"/>
      <c r="LIG33" s="33"/>
      <c r="LIH33" s="33"/>
      <c r="LII33" s="33"/>
      <c r="LIJ33" s="33"/>
      <c r="LIK33" s="33"/>
      <c r="LIL33" s="33"/>
      <c r="LIM33" s="33"/>
      <c r="LIN33" s="33"/>
      <c r="LIO33" s="33"/>
      <c r="LIP33" s="33"/>
      <c r="LIQ33" s="33"/>
      <c r="LIR33" s="33"/>
      <c r="LIS33" s="33"/>
      <c r="LIT33" s="33"/>
      <c r="LIU33" s="33"/>
      <c r="LIV33" s="33"/>
      <c r="LIW33" s="33"/>
      <c r="LIX33" s="33"/>
      <c r="LIY33" s="33"/>
      <c r="LIZ33" s="33"/>
      <c r="LJA33" s="33"/>
      <c r="LJB33" s="33"/>
      <c r="LJC33" s="33"/>
      <c r="LJD33" s="33"/>
      <c r="LJE33" s="33"/>
      <c r="LJF33" s="33"/>
      <c r="LJG33" s="33"/>
      <c r="LJH33" s="33"/>
      <c r="LJI33" s="33"/>
      <c r="LJJ33" s="33"/>
      <c r="LJK33" s="33"/>
      <c r="LJL33" s="33"/>
      <c r="LJM33" s="33"/>
      <c r="LJN33" s="33"/>
      <c r="LJO33" s="33"/>
      <c r="LJP33" s="33"/>
      <c r="LJQ33" s="33"/>
      <c r="LJR33" s="33"/>
      <c r="LJS33" s="33"/>
      <c r="LJT33" s="33"/>
      <c r="LJU33" s="33"/>
      <c r="LJV33" s="33"/>
      <c r="LJW33" s="33"/>
      <c r="LJX33" s="33"/>
      <c r="LJY33" s="33"/>
      <c r="LJZ33" s="33"/>
      <c r="LKA33" s="33"/>
      <c r="LKB33" s="33"/>
      <c r="LKC33" s="33"/>
      <c r="LKD33" s="33"/>
      <c r="LKE33" s="33"/>
      <c r="LKF33" s="33"/>
      <c r="LKG33" s="33"/>
      <c r="LKH33" s="33"/>
      <c r="LKI33" s="33"/>
      <c r="LKJ33" s="33"/>
      <c r="LKK33" s="33"/>
      <c r="LKL33" s="33"/>
      <c r="LKM33" s="33"/>
      <c r="LKN33" s="33"/>
      <c r="LKO33" s="33"/>
      <c r="LKP33" s="33"/>
      <c r="LKQ33" s="33"/>
      <c r="LKR33" s="33"/>
      <c r="LKS33" s="33"/>
      <c r="LKT33" s="33"/>
      <c r="LKU33" s="33"/>
      <c r="LKV33" s="33"/>
      <c r="LKW33" s="33"/>
      <c r="LKX33" s="33"/>
      <c r="LKY33" s="33"/>
      <c r="LKZ33" s="33"/>
      <c r="LLA33" s="33"/>
      <c r="LLB33" s="33"/>
      <c r="LLC33" s="33"/>
      <c r="LLD33" s="33"/>
      <c r="LLE33" s="33"/>
      <c r="LLF33" s="33"/>
      <c r="LLG33" s="33"/>
      <c r="LLH33" s="33"/>
      <c r="LLI33" s="33"/>
      <c r="LLJ33" s="33"/>
      <c r="LLK33" s="33"/>
      <c r="LLL33" s="33"/>
      <c r="LLM33" s="33"/>
      <c r="LLN33" s="33"/>
      <c r="LLO33" s="33"/>
      <c r="LLP33" s="33"/>
      <c r="LLQ33" s="33"/>
      <c r="LLR33" s="33"/>
      <c r="LLS33" s="33"/>
      <c r="LLT33" s="33"/>
      <c r="LLU33" s="33"/>
      <c r="LLV33" s="33"/>
      <c r="LLW33" s="33"/>
      <c r="LLX33" s="33"/>
      <c r="LLY33" s="33"/>
      <c r="LLZ33" s="33"/>
      <c r="LMA33" s="33"/>
      <c r="LMB33" s="33"/>
      <c r="LMC33" s="33"/>
      <c r="LMD33" s="33"/>
      <c r="LME33" s="33"/>
      <c r="LMF33" s="33"/>
      <c r="LMG33" s="33"/>
      <c r="LMH33" s="33"/>
      <c r="LMI33" s="33"/>
      <c r="LMJ33" s="33"/>
      <c r="LMK33" s="33"/>
      <c r="LML33" s="33"/>
      <c r="LMM33" s="33"/>
      <c r="LMN33" s="33"/>
      <c r="LMO33" s="33"/>
      <c r="LMP33" s="33"/>
      <c r="LMQ33" s="33"/>
      <c r="LMR33" s="33"/>
      <c r="LMS33" s="33"/>
      <c r="LMT33" s="33"/>
      <c r="LMU33" s="33"/>
      <c r="LMV33" s="33"/>
      <c r="LMW33" s="33"/>
      <c r="LMX33" s="33"/>
      <c r="LMY33" s="33"/>
      <c r="LMZ33" s="33"/>
      <c r="LNA33" s="33"/>
      <c r="LNB33" s="33"/>
      <c r="LNC33" s="33"/>
      <c r="LND33" s="33"/>
      <c r="LNE33" s="33"/>
      <c r="LNF33" s="33"/>
      <c r="LNG33" s="33"/>
      <c r="LNH33" s="33"/>
      <c r="LNI33" s="33"/>
      <c r="LNJ33" s="33"/>
      <c r="LNK33" s="33"/>
      <c r="LNL33" s="33"/>
      <c r="LNM33" s="33"/>
      <c r="LNN33" s="33"/>
      <c r="LNO33" s="33"/>
      <c r="LNP33" s="33"/>
      <c r="LNQ33" s="33"/>
      <c r="LNR33" s="33"/>
      <c r="LNS33" s="33"/>
      <c r="LNT33" s="33"/>
      <c r="LNU33" s="33"/>
      <c r="LNV33" s="33"/>
      <c r="LNW33" s="33"/>
      <c r="LNX33" s="33"/>
      <c r="LNY33" s="33"/>
      <c r="LNZ33" s="33"/>
      <c r="LOA33" s="33"/>
      <c r="LOB33" s="33"/>
      <c r="LOC33" s="33"/>
      <c r="LOD33" s="33"/>
      <c r="LOE33" s="33"/>
      <c r="LOF33" s="33"/>
      <c r="LOG33" s="33"/>
      <c r="LOH33" s="33"/>
      <c r="LOI33" s="33"/>
      <c r="LOJ33" s="33"/>
      <c r="LOK33" s="33"/>
      <c r="LOL33" s="33"/>
      <c r="LOM33" s="33"/>
      <c r="LON33" s="33"/>
      <c r="LOO33" s="33"/>
      <c r="LOP33" s="33"/>
      <c r="LOQ33" s="33"/>
      <c r="LOR33" s="33"/>
      <c r="LOS33" s="33"/>
      <c r="LOT33" s="33"/>
      <c r="LOU33" s="33"/>
      <c r="LOV33" s="33"/>
      <c r="LOW33" s="33"/>
      <c r="LOX33" s="33"/>
      <c r="LOY33" s="33"/>
      <c r="LOZ33" s="33"/>
      <c r="LPA33" s="33"/>
      <c r="LPB33" s="33"/>
      <c r="LPC33" s="33"/>
      <c r="LPD33" s="33"/>
      <c r="LPE33" s="33"/>
      <c r="LPF33" s="33"/>
      <c r="LPG33" s="33"/>
      <c r="LPH33" s="33"/>
      <c r="LPI33" s="33"/>
      <c r="LPJ33" s="33"/>
      <c r="LPK33" s="33"/>
      <c r="LPL33" s="33"/>
      <c r="LPM33" s="33"/>
      <c r="LPN33" s="33"/>
      <c r="LPO33" s="33"/>
      <c r="LPP33" s="33"/>
      <c r="LPQ33" s="33"/>
      <c r="LPR33" s="33"/>
      <c r="LPS33" s="33"/>
      <c r="LPT33" s="33"/>
      <c r="LPU33" s="33"/>
      <c r="LPV33" s="33"/>
      <c r="LPW33" s="33"/>
      <c r="LPX33" s="33"/>
      <c r="LPY33" s="33"/>
      <c r="LPZ33" s="33"/>
      <c r="LQA33" s="33"/>
      <c r="LQB33" s="33"/>
      <c r="LQC33" s="33"/>
      <c r="LQD33" s="33"/>
      <c r="LQE33" s="33"/>
      <c r="LQF33" s="33"/>
      <c r="LQG33" s="33"/>
      <c r="LQH33" s="33"/>
      <c r="LQI33" s="33"/>
      <c r="LQJ33" s="33"/>
      <c r="LQK33" s="33"/>
      <c r="LQL33" s="33"/>
      <c r="LQM33" s="33"/>
      <c r="LQN33" s="33"/>
      <c r="LQO33" s="33"/>
      <c r="LQP33" s="33"/>
      <c r="LQQ33" s="33"/>
      <c r="LQR33" s="33"/>
      <c r="LQS33" s="33"/>
      <c r="LQT33" s="33"/>
      <c r="LQU33" s="33"/>
      <c r="LQV33" s="33"/>
      <c r="LQW33" s="33"/>
      <c r="LQX33" s="33"/>
      <c r="LQY33" s="33"/>
      <c r="LQZ33" s="33"/>
      <c r="LRA33" s="33"/>
      <c r="LRB33" s="33"/>
      <c r="LRC33" s="33"/>
      <c r="LRD33" s="33"/>
      <c r="LRE33" s="33"/>
      <c r="LRF33" s="33"/>
      <c r="LRG33" s="33"/>
      <c r="LRH33" s="33"/>
      <c r="LRI33" s="33"/>
      <c r="LRJ33" s="33"/>
      <c r="LRK33" s="33"/>
      <c r="LRL33" s="33"/>
      <c r="LRM33" s="33"/>
      <c r="LRN33" s="33"/>
      <c r="LRO33" s="33"/>
      <c r="LRP33" s="33"/>
      <c r="LRQ33" s="33"/>
      <c r="LRR33" s="33"/>
      <c r="LRS33" s="33"/>
      <c r="LRT33" s="33"/>
      <c r="LRU33" s="33"/>
      <c r="LRV33" s="33"/>
      <c r="LRW33" s="33"/>
      <c r="LRX33" s="33"/>
      <c r="LRY33" s="33"/>
      <c r="LRZ33" s="33"/>
      <c r="LSA33" s="33"/>
      <c r="LSB33" s="33"/>
      <c r="LSC33" s="33"/>
      <c r="LSD33" s="33"/>
      <c r="LSE33" s="33"/>
      <c r="LSF33" s="33"/>
      <c r="LSG33" s="33"/>
      <c r="LSH33" s="33"/>
      <c r="LSI33" s="33"/>
      <c r="LSJ33" s="33"/>
      <c r="LSK33" s="33"/>
      <c r="LSL33" s="33"/>
      <c r="LSM33" s="33"/>
      <c r="LSN33" s="33"/>
      <c r="LSO33" s="33"/>
      <c r="LSP33" s="33"/>
      <c r="LSQ33" s="33"/>
      <c r="LSR33" s="33"/>
      <c r="LSS33" s="33"/>
      <c r="LST33" s="33"/>
      <c r="LSU33" s="33"/>
      <c r="LSV33" s="33"/>
      <c r="LSW33" s="33"/>
      <c r="LSX33" s="33"/>
      <c r="LSY33" s="33"/>
      <c r="LSZ33" s="33"/>
      <c r="LTA33" s="33"/>
      <c r="LTB33" s="33"/>
      <c r="LTC33" s="33"/>
      <c r="LTD33" s="33"/>
      <c r="LTE33" s="33"/>
      <c r="LTF33" s="33"/>
      <c r="LTG33" s="33"/>
      <c r="LTH33" s="33"/>
      <c r="LTI33" s="33"/>
      <c r="LTJ33" s="33"/>
      <c r="LTK33" s="33"/>
      <c r="LTL33" s="33"/>
      <c r="LTM33" s="33"/>
      <c r="LTN33" s="33"/>
      <c r="LTO33" s="33"/>
      <c r="LTP33" s="33"/>
      <c r="LTQ33" s="33"/>
      <c r="LTR33" s="33"/>
      <c r="LTS33" s="33"/>
      <c r="LTT33" s="33"/>
      <c r="LTU33" s="33"/>
      <c r="LTV33" s="33"/>
      <c r="LTW33" s="33"/>
      <c r="LTX33" s="33"/>
      <c r="LTY33" s="33"/>
      <c r="LTZ33" s="33"/>
      <c r="LUA33" s="33"/>
      <c r="LUB33" s="33"/>
      <c r="LUC33" s="33"/>
      <c r="LUD33" s="33"/>
      <c r="LUE33" s="33"/>
      <c r="LUF33" s="33"/>
      <c r="LUG33" s="33"/>
      <c r="LUH33" s="33"/>
      <c r="LUI33" s="33"/>
      <c r="LUJ33" s="33"/>
      <c r="LUK33" s="33"/>
      <c r="LUL33" s="33"/>
      <c r="LUM33" s="33"/>
      <c r="LUN33" s="33"/>
      <c r="LUO33" s="33"/>
      <c r="LUP33" s="33"/>
      <c r="LUQ33" s="33"/>
      <c r="LUR33" s="33"/>
      <c r="LUS33" s="33"/>
      <c r="LUT33" s="33"/>
      <c r="LUU33" s="33"/>
      <c r="LUV33" s="33"/>
      <c r="LUW33" s="33"/>
      <c r="LUX33" s="33"/>
      <c r="LUY33" s="33"/>
      <c r="LUZ33" s="33"/>
      <c r="LVA33" s="33"/>
      <c r="LVB33" s="33"/>
      <c r="LVC33" s="33"/>
      <c r="LVD33" s="33"/>
      <c r="LVE33" s="33"/>
      <c r="LVF33" s="33"/>
      <c r="LVG33" s="33"/>
      <c r="LVH33" s="33"/>
      <c r="LVI33" s="33"/>
      <c r="LVJ33" s="33"/>
      <c r="LVK33" s="33"/>
      <c r="LVL33" s="33"/>
      <c r="LVM33" s="33"/>
      <c r="LVN33" s="33"/>
      <c r="LVO33" s="33"/>
      <c r="LVP33" s="33"/>
      <c r="LVQ33" s="33"/>
      <c r="LVR33" s="33"/>
      <c r="LVS33" s="33"/>
      <c r="LVT33" s="33"/>
      <c r="LVU33" s="33"/>
      <c r="LVV33" s="33"/>
      <c r="LVW33" s="33"/>
      <c r="LVX33" s="33"/>
      <c r="LVY33" s="33"/>
      <c r="LVZ33" s="33"/>
      <c r="LWA33" s="33"/>
      <c r="LWB33" s="33"/>
      <c r="LWC33" s="33"/>
      <c r="LWD33" s="33"/>
      <c r="LWE33" s="33"/>
      <c r="LWF33" s="33"/>
      <c r="LWG33" s="33"/>
      <c r="LWH33" s="33"/>
      <c r="LWI33" s="33"/>
      <c r="LWJ33" s="33"/>
      <c r="LWK33" s="33"/>
      <c r="LWL33" s="33"/>
      <c r="LWM33" s="33"/>
      <c r="LWN33" s="33"/>
      <c r="LWO33" s="33"/>
      <c r="LWP33" s="33"/>
      <c r="LWQ33" s="33"/>
      <c r="LWR33" s="33"/>
      <c r="LWS33" s="33"/>
      <c r="LWT33" s="33"/>
      <c r="LWU33" s="33"/>
      <c r="LWV33" s="33"/>
      <c r="LWW33" s="33"/>
      <c r="LWX33" s="33"/>
      <c r="LWY33" s="33"/>
      <c r="LWZ33" s="33"/>
      <c r="LXA33" s="33"/>
      <c r="LXB33" s="33"/>
      <c r="LXC33" s="33"/>
      <c r="LXD33" s="33"/>
      <c r="LXE33" s="33"/>
      <c r="LXF33" s="33"/>
      <c r="LXG33" s="33"/>
      <c r="LXH33" s="33"/>
      <c r="LXI33" s="33"/>
      <c r="LXJ33" s="33"/>
      <c r="LXK33" s="33"/>
      <c r="LXL33" s="33"/>
      <c r="LXM33" s="33"/>
      <c r="LXN33" s="33"/>
      <c r="LXO33" s="33"/>
      <c r="LXP33" s="33"/>
      <c r="LXQ33" s="33"/>
      <c r="LXR33" s="33"/>
      <c r="LXS33" s="33"/>
      <c r="LXT33" s="33"/>
      <c r="LXU33" s="33"/>
      <c r="LXV33" s="33"/>
      <c r="LXW33" s="33"/>
      <c r="LXX33" s="33"/>
      <c r="LXY33" s="33"/>
      <c r="LXZ33" s="33"/>
      <c r="LYA33" s="33"/>
      <c r="LYB33" s="33"/>
      <c r="LYC33" s="33"/>
      <c r="LYD33" s="33"/>
      <c r="LYE33" s="33"/>
      <c r="LYF33" s="33"/>
      <c r="LYG33" s="33"/>
      <c r="LYH33" s="33"/>
      <c r="LYI33" s="33"/>
      <c r="LYJ33" s="33"/>
      <c r="LYK33" s="33"/>
      <c r="LYL33" s="33"/>
      <c r="LYM33" s="33"/>
      <c r="LYN33" s="33"/>
      <c r="LYO33" s="33"/>
      <c r="LYP33" s="33"/>
      <c r="LYQ33" s="33"/>
      <c r="LYR33" s="33"/>
      <c r="LYS33" s="33"/>
      <c r="LYT33" s="33"/>
      <c r="LYU33" s="33"/>
      <c r="LYV33" s="33"/>
      <c r="LYW33" s="33"/>
      <c r="LYX33" s="33"/>
      <c r="LYY33" s="33"/>
      <c r="LYZ33" s="33"/>
      <c r="LZA33" s="33"/>
      <c r="LZB33" s="33"/>
      <c r="LZC33" s="33"/>
      <c r="LZD33" s="33"/>
      <c r="LZE33" s="33"/>
      <c r="LZF33" s="33"/>
      <c r="LZG33" s="33"/>
      <c r="LZH33" s="33"/>
      <c r="LZI33" s="33"/>
      <c r="LZJ33" s="33"/>
      <c r="LZK33" s="33"/>
      <c r="LZL33" s="33"/>
      <c r="LZM33" s="33"/>
      <c r="LZN33" s="33"/>
      <c r="LZO33" s="33"/>
      <c r="LZP33" s="33"/>
      <c r="LZQ33" s="33"/>
      <c r="LZR33" s="33"/>
      <c r="LZS33" s="33"/>
      <c r="LZT33" s="33"/>
      <c r="LZU33" s="33"/>
      <c r="LZV33" s="33"/>
      <c r="LZW33" s="33"/>
      <c r="LZX33" s="33"/>
      <c r="LZY33" s="33"/>
      <c r="LZZ33" s="33"/>
      <c r="MAA33" s="33"/>
      <c r="MAB33" s="33"/>
      <c r="MAC33" s="33"/>
      <c r="MAD33" s="33"/>
      <c r="MAE33" s="33"/>
      <c r="MAF33" s="33"/>
      <c r="MAG33" s="33"/>
      <c r="MAH33" s="33"/>
      <c r="MAI33" s="33"/>
      <c r="MAJ33" s="33"/>
      <c r="MAK33" s="33"/>
      <c r="MAL33" s="33"/>
      <c r="MAM33" s="33"/>
      <c r="MAN33" s="33"/>
      <c r="MAO33" s="33"/>
      <c r="MAP33" s="33"/>
      <c r="MAQ33" s="33"/>
      <c r="MAR33" s="33"/>
      <c r="MAS33" s="33"/>
      <c r="MAT33" s="33"/>
      <c r="MAU33" s="33"/>
      <c r="MAV33" s="33"/>
      <c r="MAW33" s="33"/>
      <c r="MAX33" s="33"/>
      <c r="MAY33" s="33"/>
      <c r="MAZ33" s="33"/>
      <c r="MBA33" s="33"/>
      <c r="MBB33" s="33"/>
      <c r="MBC33" s="33"/>
      <c r="MBD33" s="33"/>
      <c r="MBE33" s="33"/>
      <c r="MBF33" s="33"/>
      <c r="MBG33" s="33"/>
      <c r="MBH33" s="33"/>
      <c r="MBI33" s="33"/>
      <c r="MBJ33" s="33"/>
      <c r="MBK33" s="33"/>
      <c r="MBL33" s="33"/>
      <c r="MBM33" s="33"/>
      <c r="MBN33" s="33"/>
      <c r="MBO33" s="33"/>
      <c r="MBP33" s="33"/>
      <c r="MBQ33" s="33"/>
      <c r="MBR33" s="33"/>
      <c r="MBS33" s="33"/>
      <c r="MBT33" s="33"/>
      <c r="MBU33" s="33"/>
      <c r="MBV33" s="33"/>
      <c r="MBW33" s="33"/>
      <c r="MBX33" s="33"/>
      <c r="MBY33" s="33"/>
      <c r="MBZ33" s="33"/>
      <c r="MCA33" s="33"/>
      <c r="MCB33" s="33"/>
      <c r="MCC33" s="33"/>
      <c r="MCD33" s="33"/>
      <c r="MCE33" s="33"/>
      <c r="MCF33" s="33"/>
      <c r="MCG33" s="33"/>
      <c r="MCH33" s="33"/>
      <c r="MCI33" s="33"/>
      <c r="MCJ33" s="33"/>
      <c r="MCK33" s="33"/>
      <c r="MCL33" s="33"/>
      <c r="MCM33" s="33"/>
      <c r="MCN33" s="33"/>
      <c r="MCO33" s="33"/>
      <c r="MCP33" s="33"/>
      <c r="MCQ33" s="33"/>
      <c r="MCR33" s="33"/>
      <c r="MCS33" s="33"/>
      <c r="MCT33" s="33"/>
      <c r="MCU33" s="33"/>
      <c r="MCV33" s="33"/>
      <c r="MCW33" s="33"/>
      <c r="MCX33" s="33"/>
      <c r="MCY33" s="33"/>
      <c r="MCZ33" s="33"/>
      <c r="MDA33" s="33"/>
      <c r="MDB33" s="33"/>
      <c r="MDC33" s="33"/>
      <c r="MDD33" s="33"/>
      <c r="MDE33" s="33"/>
      <c r="MDF33" s="33"/>
      <c r="MDG33" s="33"/>
      <c r="MDH33" s="33"/>
      <c r="MDI33" s="33"/>
      <c r="MDJ33" s="33"/>
      <c r="MDK33" s="33"/>
      <c r="MDL33" s="33"/>
      <c r="MDM33" s="33"/>
      <c r="MDN33" s="33"/>
      <c r="MDO33" s="33"/>
      <c r="MDP33" s="33"/>
      <c r="MDQ33" s="33"/>
      <c r="MDR33" s="33"/>
      <c r="MDS33" s="33"/>
      <c r="MDT33" s="33"/>
      <c r="MDU33" s="33"/>
      <c r="MDV33" s="33"/>
      <c r="MDW33" s="33"/>
      <c r="MDX33" s="33"/>
      <c r="MDY33" s="33"/>
      <c r="MDZ33" s="33"/>
      <c r="MEA33" s="33"/>
      <c r="MEB33" s="33"/>
      <c r="MEC33" s="33"/>
      <c r="MED33" s="33"/>
      <c r="MEE33" s="33"/>
      <c r="MEF33" s="33"/>
      <c r="MEG33" s="33"/>
      <c r="MEH33" s="33"/>
      <c r="MEI33" s="33"/>
      <c r="MEJ33" s="33"/>
      <c r="MEK33" s="33"/>
      <c r="MEL33" s="33"/>
      <c r="MEM33" s="33"/>
      <c r="MEN33" s="33"/>
      <c r="MEO33" s="33"/>
      <c r="MEP33" s="33"/>
      <c r="MEQ33" s="33"/>
      <c r="MER33" s="33"/>
      <c r="MES33" s="33"/>
      <c r="MET33" s="33"/>
      <c r="MEU33" s="33"/>
      <c r="MEV33" s="33"/>
      <c r="MEW33" s="33"/>
      <c r="MEX33" s="33"/>
      <c r="MEY33" s="33"/>
      <c r="MEZ33" s="33"/>
      <c r="MFA33" s="33"/>
      <c r="MFB33" s="33"/>
      <c r="MFC33" s="33"/>
      <c r="MFD33" s="33"/>
      <c r="MFE33" s="33"/>
      <c r="MFF33" s="33"/>
      <c r="MFG33" s="33"/>
      <c r="MFH33" s="33"/>
      <c r="MFI33" s="33"/>
      <c r="MFJ33" s="33"/>
      <c r="MFK33" s="33"/>
      <c r="MFL33" s="33"/>
      <c r="MFM33" s="33"/>
      <c r="MFN33" s="33"/>
      <c r="MFO33" s="33"/>
      <c r="MFP33" s="33"/>
      <c r="MFQ33" s="33"/>
      <c r="MFR33" s="33"/>
      <c r="MFS33" s="33"/>
      <c r="MFT33" s="33"/>
      <c r="MFU33" s="33"/>
      <c r="MFV33" s="33"/>
      <c r="MFW33" s="33"/>
      <c r="MFX33" s="33"/>
      <c r="MFY33" s="33"/>
      <c r="MFZ33" s="33"/>
      <c r="MGA33" s="33"/>
      <c r="MGB33" s="33"/>
      <c r="MGC33" s="33"/>
      <c r="MGD33" s="33"/>
      <c r="MGE33" s="33"/>
      <c r="MGF33" s="33"/>
      <c r="MGG33" s="33"/>
      <c r="MGH33" s="33"/>
      <c r="MGI33" s="33"/>
      <c r="MGJ33" s="33"/>
      <c r="MGK33" s="33"/>
      <c r="MGL33" s="33"/>
      <c r="MGM33" s="33"/>
      <c r="MGN33" s="33"/>
      <c r="MGO33" s="33"/>
      <c r="MGP33" s="33"/>
      <c r="MGQ33" s="33"/>
      <c r="MGR33" s="33"/>
      <c r="MGS33" s="33"/>
      <c r="MGT33" s="33"/>
      <c r="MGU33" s="33"/>
      <c r="MGV33" s="33"/>
      <c r="MGW33" s="33"/>
      <c r="MGX33" s="33"/>
      <c r="MGY33" s="33"/>
      <c r="MGZ33" s="33"/>
      <c r="MHA33" s="33"/>
      <c r="MHB33" s="33"/>
      <c r="MHC33" s="33"/>
      <c r="MHD33" s="33"/>
      <c r="MHE33" s="33"/>
      <c r="MHF33" s="33"/>
      <c r="MHG33" s="33"/>
      <c r="MHH33" s="33"/>
      <c r="MHI33" s="33"/>
      <c r="MHJ33" s="33"/>
      <c r="MHK33" s="33"/>
      <c r="MHL33" s="33"/>
      <c r="MHM33" s="33"/>
      <c r="MHN33" s="33"/>
      <c r="MHO33" s="33"/>
      <c r="MHP33" s="33"/>
      <c r="MHQ33" s="33"/>
      <c r="MHR33" s="33"/>
      <c r="MHS33" s="33"/>
      <c r="MHT33" s="33"/>
      <c r="MHU33" s="33"/>
      <c r="MHV33" s="33"/>
      <c r="MHW33" s="33"/>
      <c r="MHX33" s="33"/>
      <c r="MHY33" s="33"/>
      <c r="MHZ33" s="33"/>
      <c r="MIA33" s="33"/>
      <c r="MIB33" s="33"/>
      <c r="MIC33" s="33"/>
      <c r="MID33" s="33"/>
      <c r="MIE33" s="33"/>
      <c r="MIF33" s="33"/>
      <c r="MIG33" s="33"/>
      <c r="MIH33" s="33"/>
      <c r="MII33" s="33"/>
      <c r="MIJ33" s="33"/>
      <c r="MIK33" s="33"/>
      <c r="MIL33" s="33"/>
      <c r="MIM33" s="33"/>
      <c r="MIN33" s="33"/>
      <c r="MIO33" s="33"/>
      <c r="MIP33" s="33"/>
      <c r="MIQ33" s="33"/>
      <c r="MIR33" s="33"/>
      <c r="MIS33" s="33"/>
      <c r="MIT33" s="33"/>
      <c r="MIU33" s="33"/>
      <c r="MIV33" s="33"/>
      <c r="MIW33" s="33"/>
      <c r="MIX33" s="33"/>
      <c r="MIY33" s="33"/>
      <c r="MIZ33" s="33"/>
      <c r="MJA33" s="33"/>
      <c r="MJB33" s="33"/>
      <c r="MJC33" s="33"/>
      <c r="MJD33" s="33"/>
      <c r="MJE33" s="33"/>
      <c r="MJF33" s="33"/>
      <c r="MJG33" s="33"/>
      <c r="MJH33" s="33"/>
      <c r="MJI33" s="33"/>
      <c r="MJJ33" s="33"/>
      <c r="MJK33" s="33"/>
      <c r="MJL33" s="33"/>
      <c r="MJM33" s="33"/>
      <c r="MJN33" s="33"/>
      <c r="MJO33" s="33"/>
      <c r="MJP33" s="33"/>
      <c r="MJQ33" s="33"/>
      <c r="MJR33" s="33"/>
      <c r="MJS33" s="33"/>
      <c r="MJT33" s="33"/>
      <c r="MJU33" s="33"/>
      <c r="MJV33" s="33"/>
      <c r="MJW33" s="33"/>
      <c r="MJX33" s="33"/>
      <c r="MJY33" s="33"/>
      <c r="MJZ33" s="33"/>
      <c r="MKA33" s="33"/>
      <c r="MKB33" s="33"/>
      <c r="MKC33" s="33"/>
      <c r="MKD33" s="33"/>
      <c r="MKE33" s="33"/>
      <c r="MKF33" s="33"/>
      <c r="MKG33" s="33"/>
      <c r="MKH33" s="33"/>
      <c r="MKI33" s="33"/>
      <c r="MKJ33" s="33"/>
      <c r="MKK33" s="33"/>
      <c r="MKL33" s="33"/>
      <c r="MKM33" s="33"/>
      <c r="MKN33" s="33"/>
      <c r="MKO33" s="33"/>
      <c r="MKP33" s="33"/>
      <c r="MKQ33" s="33"/>
      <c r="MKR33" s="33"/>
      <c r="MKS33" s="33"/>
      <c r="MKT33" s="33"/>
      <c r="MKU33" s="33"/>
      <c r="MKV33" s="33"/>
      <c r="MKW33" s="33"/>
      <c r="MKX33" s="33"/>
      <c r="MKY33" s="33"/>
      <c r="MKZ33" s="33"/>
      <c r="MLA33" s="33"/>
      <c r="MLB33" s="33"/>
      <c r="MLC33" s="33"/>
      <c r="MLD33" s="33"/>
      <c r="MLE33" s="33"/>
      <c r="MLF33" s="33"/>
      <c r="MLG33" s="33"/>
      <c r="MLH33" s="33"/>
      <c r="MLI33" s="33"/>
      <c r="MLJ33" s="33"/>
      <c r="MLK33" s="33"/>
      <c r="MLL33" s="33"/>
      <c r="MLM33" s="33"/>
      <c r="MLN33" s="33"/>
      <c r="MLO33" s="33"/>
      <c r="MLP33" s="33"/>
      <c r="MLQ33" s="33"/>
      <c r="MLR33" s="33"/>
      <c r="MLS33" s="33"/>
      <c r="MLT33" s="33"/>
      <c r="MLU33" s="33"/>
      <c r="MLV33" s="33"/>
      <c r="MLW33" s="33"/>
      <c r="MLX33" s="33"/>
      <c r="MLY33" s="33"/>
      <c r="MLZ33" s="33"/>
      <c r="MMA33" s="33"/>
      <c r="MMB33" s="33"/>
      <c r="MMC33" s="33"/>
      <c r="MMD33" s="33"/>
      <c r="MME33" s="33"/>
      <c r="MMF33" s="33"/>
      <c r="MMG33" s="33"/>
      <c r="MMH33" s="33"/>
      <c r="MMI33" s="33"/>
      <c r="MMJ33" s="33"/>
      <c r="MMK33" s="33"/>
      <c r="MML33" s="33"/>
      <c r="MMM33" s="33"/>
      <c r="MMN33" s="33"/>
      <c r="MMO33" s="33"/>
      <c r="MMP33" s="33"/>
      <c r="MMQ33" s="33"/>
      <c r="MMR33" s="33"/>
      <c r="MMS33" s="33"/>
      <c r="MMT33" s="33"/>
      <c r="MMU33" s="33"/>
      <c r="MMV33" s="33"/>
      <c r="MMW33" s="33"/>
      <c r="MMX33" s="33"/>
      <c r="MMY33" s="33"/>
      <c r="MMZ33" s="33"/>
      <c r="MNA33" s="33"/>
      <c r="MNB33" s="33"/>
      <c r="MNC33" s="33"/>
      <c r="MND33" s="33"/>
      <c r="MNE33" s="33"/>
      <c r="MNF33" s="33"/>
      <c r="MNG33" s="33"/>
      <c r="MNH33" s="33"/>
      <c r="MNI33" s="33"/>
      <c r="MNJ33" s="33"/>
      <c r="MNK33" s="33"/>
      <c r="MNL33" s="33"/>
      <c r="MNM33" s="33"/>
      <c r="MNN33" s="33"/>
      <c r="MNO33" s="33"/>
      <c r="MNP33" s="33"/>
      <c r="MNQ33" s="33"/>
      <c r="MNR33" s="33"/>
      <c r="MNS33" s="33"/>
      <c r="MNT33" s="33"/>
      <c r="MNU33" s="33"/>
      <c r="MNV33" s="33"/>
      <c r="MNW33" s="33"/>
      <c r="MNX33" s="33"/>
      <c r="MNY33" s="33"/>
      <c r="MNZ33" s="33"/>
      <c r="MOA33" s="33"/>
      <c r="MOB33" s="33"/>
      <c r="MOC33" s="33"/>
      <c r="MOD33" s="33"/>
      <c r="MOE33" s="33"/>
      <c r="MOF33" s="33"/>
      <c r="MOG33" s="33"/>
      <c r="MOH33" s="33"/>
      <c r="MOI33" s="33"/>
      <c r="MOJ33" s="33"/>
      <c r="MOK33" s="33"/>
      <c r="MOL33" s="33"/>
      <c r="MOM33" s="33"/>
      <c r="MON33" s="33"/>
      <c r="MOO33" s="33"/>
      <c r="MOP33" s="33"/>
      <c r="MOQ33" s="33"/>
      <c r="MOR33" s="33"/>
      <c r="MOS33" s="33"/>
      <c r="MOT33" s="33"/>
      <c r="MOU33" s="33"/>
      <c r="MOV33" s="33"/>
      <c r="MOW33" s="33"/>
      <c r="MOX33" s="33"/>
      <c r="MOY33" s="33"/>
      <c r="MOZ33" s="33"/>
      <c r="MPA33" s="33"/>
      <c r="MPB33" s="33"/>
      <c r="MPC33" s="33"/>
      <c r="MPD33" s="33"/>
      <c r="MPE33" s="33"/>
      <c r="MPF33" s="33"/>
      <c r="MPG33" s="33"/>
      <c r="MPH33" s="33"/>
      <c r="MPI33" s="33"/>
      <c r="MPJ33" s="33"/>
      <c r="MPK33" s="33"/>
      <c r="MPL33" s="33"/>
      <c r="MPM33" s="33"/>
      <c r="MPN33" s="33"/>
      <c r="MPO33" s="33"/>
      <c r="MPP33" s="33"/>
      <c r="MPQ33" s="33"/>
      <c r="MPR33" s="33"/>
      <c r="MPS33" s="33"/>
      <c r="MPT33" s="33"/>
      <c r="MPU33" s="33"/>
      <c r="MPV33" s="33"/>
      <c r="MPW33" s="33"/>
      <c r="MPX33" s="33"/>
      <c r="MPY33" s="33"/>
      <c r="MPZ33" s="33"/>
      <c r="MQA33" s="33"/>
      <c r="MQB33" s="33"/>
      <c r="MQC33" s="33"/>
      <c r="MQD33" s="33"/>
      <c r="MQE33" s="33"/>
      <c r="MQF33" s="33"/>
      <c r="MQG33" s="33"/>
      <c r="MQH33" s="33"/>
      <c r="MQI33" s="33"/>
      <c r="MQJ33" s="33"/>
      <c r="MQK33" s="33"/>
      <c r="MQL33" s="33"/>
      <c r="MQM33" s="33"/>
      <c r="MQN33" s="33"/>
      <c r="MQO33" s="33"/>
      <c r="MQP33" s="33"/>
      <c r="MQQ33" s="33"/>
      <c r="MQR33" s="33"/>
      <c r="MQS33" s="33"/>
      <c r="MQT33" s="33"/>
      <c r="MQU33" s="33"/>
      <c r="MQV33" s="33"/>
      <c r="MQW33" s="33"/>
      <c r="MQX33" s="33"/>
      <c r="MQY33" s="33"/>
      <c r="MQZ33" s="33"/>
      <c r="MRA33" s="33"/>
      <c r="MRB33" s="33"/>
      <c r="MRC33" s="33"/>
      <c r="MRD33" s="33"/>
      <c r="MRE33" s="33"/>
      <c r="MRF33" s="33"/>
      <c r="MRG33" s="33"/>
      <c r="MRH33" s="33"/>
      <c r="MRI33" s="33"/>
      <c r="MRJ33" s="33"/>
      <c r="MRK33" s="33"/>
      <c r="MRL33" s="33"/>
      <c r="MRM33" s="33"/>
      <c r="MRN33" s="33"/>
      <c r="MRO33" s="33"/>
      <c r="MRP33" s="33"/>
      <c r="MRQ33" s="33"/>
      <c r="MRR33" s="33"/>
      <c r="MRS33" s="33"/>
      <c r="MRT33" s="33"/>
      <c r="MRU33" s="33"/>
      <c r="MRV33" s="33"/>
      <c r="MRW33" s="33"/>
      <c r="MRX33" s="33"/>
      <c r="MRY33" s="33"/>
      <c r="MRZ33" s="33"/>
      <c r="MSA33" s="33"/>
      <c r="MSB33" s="33"/>
      <c r="MSC33" s="33"/>
      <c r="MSD33" s="33"/>
      <c r="MSE33" s="33"/>
      <c r="MSF33" s="33"/>
      <c r="MSG33" s="33"/>
      <c r="MSH33" s="33"/>
      <c r="MSI33" s="33"/>
      <c r="MSJ33" s="33"/>
      <c r="MSK33" s="33"/>
      <c r="MSL33" s="33"/>
      <c r="MSM33" s="33"/>
      <c r="MSN33" s="33"/>
      <c r="MSO33" s="33"/>
      <c r="MSP33" s="33"/>
      <c r="MSQ33" s="33"/>
      <c r="MSR33" s="33"/>
      <c r="MSS33" s="33"/>
      <c r="MST33" s="33"/>
      <c r="MSU33" s="33"/>
      <c r="MSV33" s="33"/>
      <c r="MSW33" s="33"/>
      <c r="MSX33" s="33"/>
      <c r="MSY33" s="33"/>
      <c r="MSZ33" s="33"/>
      <c r="MTA33" s="33"/>
      <c r="MTB33" s="33"/>
      <c r="MTC33" s="33"/>
      <c r="MTD33" s="33"/>
      <c r="MTE33" s="33"/>
      <c r="MTF33" s="33"/>
      <c r="MTG33" s="33"/>
      <c r="MTH33" s="33"/>
      <c r="MTI33" s="33"/>
      <c r="MTJ33" s="33"/>
      <c r="MTK33" s="33"/>
      <c r="MTL33" s="33"/>
      <c r="MTM33" s="33"/>
      <c r="MTN33" s="33"/>
      <c r="MTO33" s="33"/>
      <c r="MTP33" s="33"/>
      <c r="MTQ33" s="33"/>
      <c r="MTR33" s="33"/>
      <c r="MTS33" s="33"/>
      <c r="MTT33" s="33"/>
      <c r="MTU33" s="33"/>
      <c r="MTV33" s="33"/>
      <c r="MTW33" s="33"/>
      <c r="MTX33" s="33"/>
      <c r="MTY33" s="33"/>
      <c r="MTZ33" s="33"/>
      <c r="MUA33" s="33"/>
      <c r="MUB33" s="33"/>
      <c r="MUC33" s="33"/>
      <c r="MUD33" s="33"/>
      <c r="MUE33" s="33"/>
      <c r="MUF33" s="33"/>
      <c r="MUG33" s="33"/>
      <c r="MUH33" s="33"/>
      <c r="MUI33" s="33"/>
      <c r="MUJ33" s="33"/>
      <c r="MUK33" s="33"/>
      <c r="MUL33" s="33"/>
      <c r="MUM33" s="33"/>
      <c r="MUN33" s="33"/>
      <c r="MUO33" s="33"/>
      <c r="MUP33" s="33"/>
      <c r="MUQ33" s="33"/>
      <c r="MUR33" s="33"/>
      <c r="MUS33" s="33"/>
      <c r="MUT33" s="33"/>
      <c r="MUU33" s="33"/>
      <c r="MUV33" s="33"/>
      <c r="MUW33" s="33"/>
      <c r="MUX33" s="33"/>
      <c r="MUY33" s="33"/>
      <c r="MUZ33" s="33"/>
      <c r="MVA33" s="33"/>
      <c r="MVB33" s="33"/>
      <c r="MVC33" s="33"/>
      <c r="MVD33" s="33"/>
      <c r="MVE33" s="33"/>
      <c r="MVF33" s="33"/>
      <c r="MVG33" s="33"/>
      <c r="MVH33" s="33"/>
      <c r="MVI33" s="33"/>
      <c r="MVJ33" s="33"/>
      <c r="MVK33" s="33"/>
      <c r="MVL33" s="33"/>
      <c r="MVM33" s="33"/>
      <c r="MVN33" s="33"/>
      <c r="MVO33" s="33"/>
      <c r="MVP33" s="33"/>
      <c r="MVQ33" s="33"/>
      <c r="MVR33" s="33"/>
      <c r="MVS33" s="33"/>
      <c r="MVT33" s="33"/>
      <c r="MVU33" s="33"/>
      <c r="MVV33" s="33"/>
      <c r="MVW33" s="33"/>
      <c r="MVX33" s="33"/>
      <c r="MVY33" s="33"/>
      <c r="MVZ33" s="33"/>
      <c r="MWA33" s="33"/>
      <c r="MWB33" s="33"/>
      <c r="MWC33" s="33"/>
      <c r="MWD33" s="33"/>
      <c r="MWE33" s="33"/>
      <c r="MWF33" s="33"/>
      <c r="MWG33" s="33"/>
      <c r="MWH33" s="33"/>
      <c r="MWI33" s="33"/>
      <c r="MWJ33" s="33"/>
      <c r="MWK33" s="33"/>
      <c r="MWL33" s="33"/>
      <c r="MWM33" s="33"/>
      <c r="MWN33" s="33"/>
      <c r="MWO33" s="33"/>
      <c r="MWP33" s="33"/>
      <c r="MWQ33" s="33"/>
      <c r="MWR33" s="33"/>
      <c r="MWS33" s="33"/>
      <c r="MWT33" s="33"/>
      <c r="MWU33" s="33"/>
      <c r="MWV33" s="33"/>
      <c r="MWW33" s="33"/>
      <c r="MWX33" s="33"/>
      <c r="MWY33" s="33"/>
      <c r="MWZ33" s="33"/>
      <c r="MXA33" s="33"/>
      <c r="MXB33" s="33"/>
      <c r="MXC33" s="33"/>
      <c r="MXD33" s="33"/>
      <c r="MXE33" s="33"/>
      <c r="MXF33" s="33"/>
      <c r="MXG33" s="33"/>
      <c r="MXH33" s="33"/>
      <c r="MXI33" s="33"/>
      <c r="MXJ33" s="33"/>
      <c r="MXK33" s="33"/>
      <c r="MXL33" s="33"/>
      <c r="MXM33" s="33"/>
      <c r="MXN33" s="33"/>
      <c r="MXO33" s="33"/>
      <c r="MXP33" s="33"/>
      <c r="MXQ33" s="33"/>
      <c r="MXR33" s="33"/>
      <c r="MXS33" s="33"/>
      <c r="MXT33" s="33"/>
      <c r="MXU33" s="33"/>
      <c r="MXV33" s="33"/>
      <c r="MXW33" s="33"/>
      <c r="MXX33" s="33"/>
      <c r="MXY33" s="33"/>
      <c r="MXZ33" s="33"/>
      <c r="MYA33" s="33"/>
      <c r="MYB33" s="33"/>
      <c r="MYC33" s="33"/>
      <c r="MYD33" s="33"/>
      <c r="MYE33" s="33"/>
      <c r="MYF33" s="33"/>
      <c r="MYG33" s="33"/>
      <c r="MYH33" s="33"/>
      <c r="MYI33" s="33"/>
      <c r="MYJ33" s="33"/>
      <c r="MYK33" s="33"/>
      <c r="MYL33" s="33"/>
      <c r="MYM33" s="33"/>
      <c r="MYN33" s="33"/>
      <c r="MYO33" s="33"/>
      <c r="MYP33" s="33"/>
      <c r="MYQ33" s="33"/>
      <c r="MYR33" s="33"/>
      <c r="MYS33" s="33"/>
      <c r="MYT33" s="33"/>
      <c r="MYU33" s="33"/>
      <c r="MYV33" s="33"/>
      <c r="MYW33" s="33"/>
      <c r="MYX33" s="33"/>
      <c r="MYY33" s="33"/>
      <c r="MYZ33" s="33"/>
      <c r="MZA33" s="33"/>
      <c r="MZB33" s="33"/>
      <c r="MZC33" s="33"/>
      <c r="MZD33" s="33"/>
      <c r="MZE33" s="33"/>
      <c r="MZF33" s="33"/>
      <c r="MZG33" s="33"/>
      <c r="MZH33" s="33"/>
      <c r="MZI33" s="33"/>
      <c r="MZJ33" s="33"/>
      <c r="MZK33" s="33"/>
      <c r="MZL33" s="33"/>
      <c r="MZM33" s="33"/>
      <c r="MZN33" s="33"/>
      <c r="MZO33" s="33"/>
      <c r="MZP33" s="33"/>
      <c r="MZQ33" s="33"/>
      <c r="MZR33" s="33"/>
      <c r="MZS33" s="33"/>
      <c r="MZT33" s="33"/>
      <c r="MZU33" s="33"/>
      <c r="MZV33" s="33"/>
      <c r="MZW33" s="33"/>
      <c r="MZX33" s="33"/>
      <c r="MZY33" s="33"/>
      <c r="MZZ33" s="33"/>
      <c r="NAA33" s="33"/>
      <c r="NAB33" s="33"/>
      <c r="NAC33" s="33"/>
      <c r="NAD33" s="33"/>
      <c r="NAE33" s="33"/>
      <c r="NAF33" s="33"/>
      <c r="NAG33" s="33"/>
      <c r="NAH33" s="33"/>
      <c r="NAI33" s="33"/>
      <c r="NAJ33" s="33"/>
      <c r="NAK33" s="33"/>
      <c r="NAL33" s="33"/>
      <c r="NAM33" s="33"/>
      <c r="NAN33" s="33"/>
      <c r="NAO33" s="33"/>
      <c r="NAP33" s="33"/>
      <c r="NAQ33" s="33"/>
      <c r="NAR33" s="33"/>
      <c r="NAS33" s="33"/>
      <c r="NAT33" s="33"/>
      <c r="NAU33" s="33"/>
      <c r="NAV33" s="33"/>
      <c r="NAW33" s="33"/>
      <c r="NAX33" s="33"/>
      <c r="NAY33" s="33"/>
      <c r="NAZ33" s="33"/>
      <c r="NBA33" s="33"/>
      <c r="NBB33" s="33"/>
      <c r="NBC33" s="33"/>
      <c r="NBD33" s="33"/>
      <c r="NBE33" s="33"/>
      <c r="NBF33" s="33"/>
      <c r="NBG33" s="33"/>
      <c r="NBH33" s="33"/>
      <c r="NBI33" s="33"/>
      <c r="NBJ33" s="33"/>
      <c r="NBK33" s="33"/>
      <c r="NBL33" s="33"/>
      <c r="NBM33" s="33"/>
      <c r="NBN33" s="33"/>
      <c r="NBO33" s="33"/>
      <c r="NBP33" s="33"/>
      <c r="NBQ33" s="33"/>
      <c r="NBR33" s="33"/>
      <c r="NBS33" s="33"/>
      <c r="NBT33" s="33"/>
      <c r="NBU33" s="33"/>
      <c r="NBV33" s="33"/>
      <c r="NBW33" s="33"/>
      <c r="NBX33" s="33"/>
      <c r="NBY33" s="33"/>
      <c r="NBZ33" s="33"/>
      <c r="NCA33" s="33"/>
      <c r="NCB33" s="33"/>
      <c r="NCC33" s="33"/>
      <c r="NCD33" s="33"/>
      <c r="NCE33" s="33"/>
      <c r="NCF33" s="33"/>
      <c r="NCG33" s="33"/>
      <c r="NCH33" s="33"/>
      <c r="NCI33" s="33"/>
      <c r="NCJ33" s="33"/>
      <c r="NCK33" s="33"/>
      <c r="NCL33" s="33"/>
      <c r="NCM33" s="33"/>
      <c r="NCN33" s="33"/>
      <c r="NCO33" s="33"/>
      <c r="NCP33" s="33"/>
      <c r="NCQ33" s="33"/>
      <c r="NCR33" s="33"/>
      <c r="NCS33" s="33"/>
      <c r="NCT33" s="33"/>
      <c r="NCU33" s="33"/>
      <c r="NCV33" s="33"/>
      <c r="NCW33" s="33"/>
      <c r="NCX33" s="33"/>
      <c r="NCY33" s="33"/>
      <c r="NCZ33" s="33"/>
      <c r="NDA33" s="33"/>
      <c r="NDB33" s="33"/>
      <c r="NDC33" s="33"/>
      <c r="NDD33" s="33"/>
      <c r="NDE33" s="33"/>
      <c r="NDF33" s="33"/>
      <c r="NDG33" s="33"/>
      <c r="NDH33" s="33"/>
      <c r="NDI33" s="33"/>
      <c r="NDJ33" s="33"/>
      <c r="NDK33" s="33"/>
      <c r="NDL33" s="33"/>
      <c r="NDM33" s="33"/>
      <c r="NDN33" s="33"/>
      <c r="NDO33" s="33"/>
      <c r="NDP33" s="33"/>
      <c r="NDQ33" s="33"/>
      <c r="NDR33" s="33"/>
      <c r="NDS33" s="33"/>
      <c r="NDT33" s="33"/>
      <c r="NDU33" s="33"/>
      <c r="NDV33" s="33"/>
      <c r="NDW33" s="33"/>
      <c r="NDX33" s="33"/>
      <c r="NDY33" s="33"/>
      <c r="NDZ33" s="33"/>
      <c r="NEA33" s="33"/>
      <c r="NEB33" s="33"/>
      <c r="NEC33" s="33"/>
      <c r="NED33" s="33"/>
      <c r="NEE33" s="33"/>
      <c r="NEF33" s="33"/>
      <c r="NEG33" s="33"/>
      <c r="NEH33" s="33"/>
      <c r="NEI33" s="33"/>
      <c r="NEJ33" s="33"/>
      <c r="NEK33" s="33"/>
      <c r="NEL33" s="33"/>
      <c r="NEM33" s="33"/>
      <c r="NEN33" s="33"/>
      <c r="NEO33" s="33"/>
      <c r="NEP33" s="33"/>
      <c r="NEQ33" s="33"/>
      <c r="NER33" s="33"/>
      <c r="NES33" s="33"/>
      <c r="NET33" s="33"/>
      <c r="NEU33" s="33"/>
      <c r="NEV33" s="33"/>
      <c r="NEW33" s="33"/>
      <c r="NEX33" s="33"/>
      <c r="NEY33" s="33"/>
      <c r="NEZ33" s="33"/>
      <c r="NFA33" s="33"/>
      <c r="NFB33" s="33"/>
      <c r="NFC33" s="33"/>
      <c r="NFD33" s="33"/>
      <c r="NFE33" s="33"/>
      <c r="NFF33" s="33"/>
      <c r="NFG33" s="33"/>
      <c r="NFH33" s="33"/>
      <c r="NFI33" s="33"/>
      <c r="NFJ33" s="33"/>
      <c r="NFK33" s="33"/>
      <c r="NFL33" s="33"/>
      <c r="NFM33" s="33"/>
      <c r="NFN33" s="33"/>
      <c r="NFO33" s="33"/>
      <c r="NFP33" s="33"/>
      <c r="NFQ33" s="33"/>
      <c r="NFR33" s="33"/>
      <c r="NFS33" s="33"/>
      <c r="NFT33" s="33"/>
      <c r="NFU33" s="33"/>
      <c r="NFV33" s="33"/>
      <c r="NFW33" s="33"/>
      <c r="NFX33" s="33"/>
      <c r="NFY33" s="33"/>
      <c r="NFZ33" s="33"/>
      <c r="NGA33" s="33"/>
      <c r="NGB33" s="33"/>
      <c r="NGC33" s="33"/>
      <c r="NGD33" s="33"/>
      <c r="NGE33" s="33"/>
      <c r="NGF33" s="33"/>
      <c r="NGG33" s="33"/>
      <c r="NGH33" s="33"/>
      <c r="NGI33" s="33"/>
      <c r="NGJ33" s="33"/>
      <c r="NGK33" s="33"/>
      <c r="NGL33" s="33"/>
      <c r="NGM33" s="33"/>
      <c r="NGN33" s="33"/>
      <c r="NGO33" s="33"/>
      <c r="NGP33" s="33"/>
      <c r="NGQ33" s="33"/>
      <c r="NGR33" s="33"/>
      <c r="NGS33" s="33"/>
      <c r="NGT33" s="33"/>
      <c r="NGU33" s="33"/>
      <c r="NGV33" s="33"/>
      <c r="NGW33" s="33"/>
      <c r="NGX33" s="33"/>
      <c r="NGY33" s="33"/>
      <c r="NGZ33" s="33"/>
      <c r="NHA33" s="33"/>
      <c r="NHB33" s="33"/>
      <c r="NHC33" s="33"/>
      <c r="NHD33" s="33"/>
      <c r="NHE33" s="33"/>
      <c r="NHF33" s="33"/>
      <c r="NHG33" s="33"/>
      <c r="NHH33" s="33"/>
      <c r="NHI33" s="33"/>
      <c r="NHJ33" s="33"/>
      <c r="NHK33" s="33"/>
      <c r="NHL33" s="33"/>
      <c r="NHM33" s="33"/>
      <c r="NHN33" s="33"/>
      <c r="NHO33" s="33"/>
      <c r="NHP33" s="33"/>
      <c r="NHQ33" s="33"/>
      <c r="NHR33" s="33"/>
      <c r="NHS33" s="33"/>
      <c r="NHT33" s="33"/>
      <c r="NHU33" s="33"/>
      <c r="NHV33" s="33"/>
      <c r="NHW33" s="33"/>
      <c r="NHX33" s="33"/>
      <c r="NHY33" s="33"/>
      <c r="NHZ33" s="33"/>
      <c r="NIA33" s="33"/>
      <c r="NIB33" s="33"/>
      <c r="NIC33" s="33"/>
      <c r="NID33" s="33"/>
      <c r="NIE33" s="33"/>
      <c r="NIF33" s="33"/>
      <c r="NIG33" s="33"/>
      <c r="NIH33" s="33"/>
      <c r="NII33" s="33"/>
      <c r="NIJ33" s="33"/>
      <c r="NIK33" s="33"/>
      <c r="NIL33" s="33"/>
      <c r="NIM33" s="33"/>
      <c r="NIN33" s="33"/>
      <c r="NIO33" s="33"/>
      <c r="NIP33" s="33"/>
      <c r="NIQ33" s="33"/>
      <c r="NIR33" s="33"/>
      <c r="NIS33" s="33"/>
      <c r="NIT33" s="33"/>
      <c r="NIU33" s="33"/>
      <c r="NIV33" s="33"/>
      <c r="NIW33" s="33"/>
      <c r="NIX33" s="33"/>
      <c r="NIY33" s="33"/>
      <c r="NIZ33" s="33"/>
      <c r="NJA33" s="33"/>
      <c r="NJB33" s="33"/>
      <c r="NJC33" s="33"/>
      <c r="NJD33" s="33"/>
      <c r="NJE33" s="33"/>
      <c r="NJF33" s="33"/>
      <c r="NJG33" s="33"/>
      <c r="NJH33" s="33"/>
      <c r="NJI33" s="33"/>
      <c r="NJJ33" s="33"/>
      <c r="NJK33" s="33"/>
      <c r="NJL33" s="33"/>
      <c r="NJM33" s="33"/>
      <c r="NJN33" s="33"/>
      <c r="NJO33" s="33"/>
      <c r="NJP33" s="33"/>
      <c r="NJQ33" s="33"/>
      <c r="NJR33" s="33"/>
      <c r="NJS33" s="33"/>
      <c r="NJT33" s="33"/>
      <c r="NJU33" s="33"/>
      <c r="NJV33" s="33"/>
      <c r="NJW33" s="33"/>
      <c r="NJX33" s="33"/>
      <c r="NJY33" s="33"/>
      <c r="NJZ33" s="33"/>
      <c r="NKA33" s="33"/>
      <c r="NKB33" s="33"/>
      <c r="NKC33" s="33"/>
      <c r="NKD33" s="33"/>
      <c r="NKE33" s="33"/>
      <c r="NKF33" s="33"/>
      <c r="NKG33" s="33"/>
      <c r="NKH33" s="33"/>
      <c r="NKI33" s="33"/>
      <c r="NKJ33" s="33"/>
      <c r="NKK33" s="33"/>
      <c r="NKL33" s="33"/>
      <c r="NKM33" s="33"/>
      <c r="NKN33" s="33"/>
      <c r="NKO33" s="33"/>
      <c r="NKP33" s="33"/>
      <c r="NKQ33" s="33"/>
      <c r="NKR33" s="33"/>
      <c r="NKS33" s="33"/>
      <c r="NKT33" s="33"/>
      <c r="NKU33" s="33"/>
      <c r="NKV33" s="33"/>
      <c r="NKW33" s="33"/>
      <c r="NKX33" s="33"/>
      <c r="NKY33" s="33"/>
      <c r="NKZ33" s="33"/>
      <c r="NLA33" s="33"/>
      <c r="NLB33" s="33"/>
      <c r="NLC33" s="33"/>
      <c r="NLD33" s="33"/>
      <c r="NLE33" s="33"/>
      <c r="NLF33" s="33"/>
      <c r="NLG33" s="33"/>
      <c r="NLH33" s="33"/>
      <c r="NLI33" s="33"/>
      <c r="NLJ33" s="33"/>
      <c r="NLK33" s="33"/>
      <c r="NLL33" s="33"/>
      <c r="NLM33" s="33"/>
      <c r="NLN33" s="33"/>
      <c r="NLO33" s="33"/>
      <c r="NLP33" s="33"/>
      <c r="NLQ33" s="33"/>
      <c r="NLR33" s="33"/>
      <c r="NLS33" s="33"/>
      <c r="NLT33" s="33"/>
      <c r="NLU33" s="33"/>
      <c r="NLV33" s="33"/>
      <c r="NLW33" s="33"/>
      <c r="NLX33" s="33"/>
      <c r="NLY33" s="33"/>
      <c r="NLZ33" s="33"/>
      <c r="NMA33" s="33"/>
      <c r="NMB33" s="33"/>
      <c r="NMC33" s="33"/>
      <c r="NMD33" s="33"/>
      <c r="NME33" s="33"/>
      <c r="NMF33" s="33"/>
      <c r="NMG33" s="33"/>
      <c r="NMH33" s="33"/>
      <c r="NMI33" s="33"/>
      <c r="NMJ33" s="33"/>
      <c r="NMK33" s="33"/>
      <c r="NML33" s="33"/>
      <c r="NMM33" s="33"/>
      <c r="NMN33" s="33"/>
      <c r="NMO33" s="33"/>
      <c r="NMP33" s="33"/>
      <c r="NMQ33" s="33"/>
      <c r="NMR33" s="33"/>
      <c r="NMS33" s="33"/>
      <c r="NMT33" s="33"/>
      <c r="NMU33" s="33"/>
      <c r="NMV33" s="33"/>
      <c r="NMW33" s="33"/>
      <c r="NMX33" s="33"/>
      <c r="NMY33" s="33"/>
      <c r="NMZ33" s="33"/>
      <c r="NNA33" s="33"/>
      <c r="NNB33" s="33"/>
      <c r="NNC33" s="33"/>
      <c r="NND33" s="33"/>
      <c r="NNE33" s="33"/>
      <c r="NNF33" s="33"/>
      <c r="NNG33" s="33"/>
      <c r="NNH33" s="33"/>
      <c r="NNI33" s="33"/>
      <c r="NNJ33" s="33"/>
      <c r="NNK33" s="33"/>
      <c r="NNL33" s="33"/>
      <c r="NNM33" s="33"/>
      <c r="NNN33" s="33"/>
      <c r="NNO33" s="33"/>
      <c r="NNP33" s="33"/>
      <c r="NNQ33" s="33"/>
      <c r="NNR33" s="33"/>
      <c r="NNS33" s="33"/>
      <c r="NNT33" s="33"/>
      <c r="NNU33" s="33"/>
      <c r="NNV33" s="33"/>
      <c r="NNW33" s="33"/>
      <c r="NNX33" s="33"/>
      <c r="NNY33" s="33"/>
      <c r="NNZ33" s="33"/>
      <c r="NOA33" s="33"/>
      <c r="NOB33" s="33"/>
      <c r="NOC33" s="33"/>
      <c r="NOD33" s="33"/>
      <c r="NOE33" s="33"/>
      <c r="NOF33" s="33"/>
      <c r="NOG33" s="33"/>
      <c r="NOH33" s="33"/>
      <c r="NOI33" s="33"/>
      <c r="NOJ33" s="33"/>
      <c r="NOK33" s="33"/>
      <c r="NOL33" s="33"/>
      <c r="NOM33" s="33"/>
      <c r="NON33" s="33"/>
      <c r="NOO33" s="33"/>
      <c r="NOP33" s="33"/>
      <c r="NOQ33" s="33"/>
      <c r="NOR33" s="33"/>
      <c r="NOS33" s="33"/>
      <c r="NOT33" s="33"/>
      <c r="NOU33" s="33"/>
      <c r="NOV33" s="33"/>
      <c r="NOW33" s="33"/>
      <c r="NOX33" s="33"/>
      <c r="NOY33" s="33"/>
      <c r="NOZ33" s="33"/>
      <c r="NPA33" s="33"/>
      <c r="NPB33" s="33"/>
      <c r="NPC33" s="33"/>
      <c r="NPD33" s="33"/>
      <c r="NPE33" s="33"/>
      <c r="NPF33" s="33"/>
      <c r="NPG33" s="33"/>
      <c r="NPH33" s="33"/>
      <c r="NPI33" s="33"/>
      <c r="NPJ33" s="33"/>
      <c r="NPK33" s="33"/>
      <c r="NPL33" s="33"/>
      <c r="NPM33" s="33"/>
      <c r="NPN33" s="33"/>
      <c r="NPO33" s="33"/>
      <c r="NPP33" s="33"/>
      <c r="NPQ33" s="33"/>
      <c r="NPR33" s="33"/>
      <c r="NPS33" s="33"/>
      <c r="NPT33" s="33"/>
      <c r="NPU33" s="33"/>
      <c r="NPV33" s="33"/>
      <c r="NPW33" s="33"/>
      <c r="NPX33" s="33"/>
      <c r="NPY33" s="33"/>
      <c r="NPZ33" s="33"/>
      <c r="NQA33" s="33"/>
      <c r="NQB33" s="33"/>
      <c r="NQC33" s="33"/>
      <c r="NQD33" s="33"/>
      <c r="NQE33" s="33"/>
      <c r="NQF33" s="33"/>
      <c r="NQG33" s="33"/>
      <c r="NQH33" s="33"/>
      <c r="NQI33" s="33"/>
      <c r="NQJ33" s="33"/>
      <c r="NQK33" s="33"/>
      <c r="NQL33" s="33"/>
      <c r="NQM33" s="33"/>
      <c r="NQN33" s="33"/>
      <c r="NQO33" s="33"/>
      <c r="NQP33" s="33"/>
      <c r="NQQ33" s="33"/>
      <c r="NQR33" s="33"/>
      <c r="NQS33" s="33"/>
      <c r="NQT33" s="33"/>
      <c r="NQU33" s="33"/>
      <c r="NQV33" s="33"/>
      <c r="NQW33" s="33"/>
      <c r="NQX33" s="33"/>
      <c r="NQY33" s="33"/>
      <c r="NQZ33" s="33"/>
      <c r="NRA33" s="33"/>
      <c r="NRB33" s="33"/>
      <c r="NRC33" s="33"/>
      <c r="NRD33" s="33"/>
      <c r="NRE33" s="33"/>
      <c r="NRF33" s="33"/>
      <c r="NRG33" s="33"/>
      <c r="NRH33" s="33"/>
      <c r="NRI33" s="33"/>
      <c r="NRJ33" s="33"/>
      <c r="NRK33" s="33"/>
      <c r="NRL33" s="33"/>
      <c r="NRM33" s="33"/>
      <c r="NRN33" s="33"/>
      <c r="NRO33" s="33"/>
      <c r="NRP33" s="33"/>
      <c r="NRQ33" s="33"/>
      <c r="NRR33" s="33"/>
      <c r="NRS33" s="33"/>
      <c r="NRT33" s="33"/>
      <c r="NRU33" s="33"/>
      <c r="NRV33" s="33"/>
      <c r="NRW33" s="33"/>
      <c r="NRX33" s="33"/>
      <c r="NRY33" s="33"/>
      <c r="NRZ33" s="33"/>
      <c r="NSA33" s="33"/>
      <c r="NSB33" s="33"/>
      <c r="NSC33" s="33"/>
      <c r="NSD33" s="33"/>
      <c r="NSE33" s="33"/>
      <c r="NSF33" s="33"/>
      <c r="NSG33" s="33"/>
      <c r="NSH33" s="33"/>
      <c r="NSI33" s="33"/>
      <c r="NSJ33" s="33"/>
      <c r="NSK33" s="33"/>
      <c r="NSL33" s="33"/>
      <c r="NSM33" s="33"/>
      <c r="NSN33" s="33"/>
      <c r="NSO33" s="33"/>
      <c r="NSP33" s="33"/>
      <c r="NSQ33" s="33"/>
      <c r="NSR33" s="33"/>
      <c r="NSS33" s="33"/>
      <c r="NST33" s="33"/>
      <c r="NSU33" s="33"/>
      <c r="NSV33" s="33"/>
      <c r="NSW33" s="33"/>
      <c r="NSX33" s="33"/>
      <c r="NSY33" s="33"/>
      <c r="NSZ33" s="33"/>
      <c r="NTA33" s="33"/>
      <c r="NTB33" s="33"/>
      <c r="NTC33" s="33"/>
      <c r="NTD33" s="33"/>
      <c r="NTE33" s="33"/>
      <c r="NTF33" s="33"/>
      <c r="NTG33" s="33"/>
      <c r="NTH33" s="33"/>
      <c r="NTI33" s="33"/>
      <c r="NTJ33" s="33"/>
      <c r="NTK33" s="33"/>
      <c r="NTL33" s="33"/>
      <c r="NTM33" s="33"/>
      <c r="NTN33" s="33"/>
      <c r="NTO33" s="33"/>
      <c r="NTP33" s="33"/>
      <c r="NTQ33" s="33"/>
      <c r="NTR33" s="33"/>
      <c r="NTS33" s="33"/>
      <c r="NTT33" s="33"/>
      <c r="NTU33" s="33"/>
      <c r="NTV33" s="33"/>
      <c r="NTW33" s="33"/>
      <c r="NTX33" s="33"/>
      <c r="NTY33" s="33"/>
      <c r="NTZ33" s="33"/>
      <c r="NUA33" s="33"/>
      <c r="NUB33" s="33"/>
      <c r="NUC33" s="33"/>
      <c r="NUD33" s="33"/>
      <c r="NUE33" s="33"/>
      <c r="NUF33" s="33"/>
      <c r="NUG33" s="33"/>
      <c r="NUH33" s="33"/>
      <c r="NUI33" s="33"/>
      <c r="NUJ33" s="33"/>
      <c r="NUK33" s="33"/>
      <c r="NUL33" s="33"/>
      <c r="NUM33" s="33"/>
      <c r="NUN33" s="33"/>
      <c r="NUO33" s="33"/>
      <c r="NUP33" s="33"/>
      <c r="NUQ33" s="33"/>
      <c r="NUR33" s="33"/>
      <c r="NUS33" s="33"/>
      <c r="NUT33" s="33"/>
      <c r="NUU33" s="33"/>
      <c r="NUV33" s="33"/>
      <c r="NUW33" s="33"/>
      <c r="NUX33" s="33"/>
      <c r="NUY33" s="33"/>
      <c r="NUZ33" s="33"/>
      <c r="NVA33" s="33"/>
      <c r="NVB33" s="33"/>
      <c r="NVC33" s="33"/>
      <c r="NVD33" s="33"/>
      <c r="NVE33" s="33"/>
      <c r="NVF33" s="33"/>
      <c r="NVG33" s="33"/>
      <c r="NVH33" s="33"/>
      <c r="NVI33" s="33"/>
      <c r="NVJ33" s="33"/>
      <c r="NVK33" s="33"/>
      <c r="NVL33" s="33"/>
      <c r="NVM33" s="33"/>
      <c r="NVN33" s="33"/>
      <c r="NVO33" s="33"/>
      <c r="NVP33" s="33"/>
      <c r="NVQ33" s="33"/>
      <c r="NVR33" s="33"/>
      <c r="NVS33" s="33"/>
      <c r="NVT33" s="33"/>
      <c r="NVU33" s="33"/>
      <c r="NVV33" s="33"/>
      <c r="NVW33" s="33"/>
      <c r="NVX33" s="33"/>
      <c r="NVY33" s="33"/>
      <c r="NVZ33" s="33"/>
      <c r="NWA33" s="33"/>
      <c r="NWB33" s="33"/>
      <c r="NWC33" s="33"/>
      <c r="NWD33" s="33"/>
      <c r="NWE33" s="33"/>
      <c r="NWF33" s="33"/>
      <c r="NWG33" s="33"/>
      <c r="NWH33" s="33"/>
      <c r="NWI33" s="33"/>
      <c r="NWJ33" s="33"/>
      <c r="NWK33" s="33"/>
      <c r="NWL33" s="33"/>
      <c r="NWM33" s="33"/>
      <c r="NWN33" s="33"/>
      <c r="NWO33" s="33"/>
      <c r="NWP33" s="33"/>
      <c r="NWQ33" s="33"/>
      <c r="NWR33" s="33"/>
      <c r="NWS33" s="33"/>
      <c r="NWT33" s="33"/>
      <c r="NWU33" s="33"/>
      <c r="NWV33" s="33"/>
      <c r="NWW33" s="33"/>
      <c r="NWX33" s="33"/>
      <c r="NWY33" s="33"/>
      <c r="NWZ33" s="33"/>
      <c r="NXA33" s="33"/>
      <c r="NXB33" s="33"/>
      <c r="NXC33" s="33"/>
      <c r="NXD33" s="33"/>
      <c r="NXE33" s="33"/>
      <c r="NXF33" s="33"/>
      <c r="NXG33" s="33"/>
      <c r="NXH33" s="33"/>
      <c r="NXI33" s="33"/>
      <c r="NXJ33" s="33"/>
      <c r="NXK33" s="33"/>
      <c r="NXL33" s="33"/>
      <c r="NXM33" s="33"/>
      <c r="NXN33" s="33"/>
      <c r="NXO33" s="33"/>
      <c r="NXP33" s="33"/>
      <c r="NXQ33" s="33"/>
      <c r="NXR33" s="33"/>
      <c r="NXS33" s="33"/>
      <c r="NXT33" s="33"/>
      <c r="NXU33" s="33"/>
      <c r="NXV33" s="33"/>
      <c r="NXW33" s="33"/>
      <c r="NXX33" s="33"/>
      <c r="NXY33" s="33"/>
      <c r="NXZ33" s="33"/>
      <c r="NYA33" s="33"/>
      <c r="NYB33" s="33"/>
      <c r="NYC33" s="33"/>
      <c r="NYD33" s="33"/>
      <c r="NYE33" s="33"/>
      <c r="NYF33" s="33"/>
      <c r="NYG33" s="33"/>
      <c r="NYH33" s="33"/>
      <c r="NYI33" s="33"/>
      <c r="NYJ33" s="33"/>
      <c r="NYK33" s="33"/>
      <c r="NYL33" s="33"/>
      <c r="NYM33" s="33"/>
      <c r="NYN33" s="33"/>
      <c r="NYO33" s="33"/>
      <c r="NYP33" s="33"/>
      <c r="NYQ33" s="33"/>
      <c r="NYR33" s="33"/>
      <c r="NYS33" s="33"/>
      <c r="NYT33" s="33"/>
      <c r="NYU33" s="33"/>
      <c r="NYV33" s="33"/>
      <c r="NYW33" s="33"/>
      <c r="NYX33" s="33"/>
      <c r="NYY33" s="33"/>
      <c r="NYZ33" s="33"/>
      <c r="NZA33" s="33"/>
      <c r="NZB33" s="33"/>
      <c r="NZC33" s="33"/>
      <c r="NZD33" s="33"/>
      <c r="NZE33" s="33"/>
      <c r="NZF33" s="33"/>
      <c r="NZG33" s="33"/>
      <c r="NZH33" s="33"/>
      <c r="NZI33" s="33"/>
      <c r="NZJ33" s="33"/>
      <c r="NZK33" s="33"/>
      <c r="NZL33" s="33"/>
      <c r="NZM33" s="33"/>
      <c r="NZN33" s="33"/>
      <c r="NZO33" s="33"/>
      <c r="NZP33" s="33"/>
      <c r="NZQ33" s="33"/>
      <c r="NZR33" s="33"/>
      <c r="NZS33" s="33"/>
      <c r="NZT33" s="33"/>
      <c r="NZU33" s="33"/>
      <c r="NZV33" s="33"/>
      <c r="NZW33" s="33"/>
      <c r="NZX33" s="33"/>
      <c r="NZY33" s="33"/>
      <c r="NZZ33" s="33"/>
      <c r="OAA33" s="33"/>
      <c r="OAB33" s="33"/>
      <c r="OAC33" s="33"/>
      <c r="OAD33" s="33"/>
      <c r="OAE33" s="33"/>
      <c r="OAF33" s="33"/>
      <c r="OAG33" s="33"/>
      <c r="OAH33" s="33"/>
      <c r="OAI33" s="33"/>
      <c r="OAJ33" s="33"/>
      <c r="OAK33" s="33"/>
      <c r="OAL33" s="33"/>
      <c r="OAM33" s="33"/>
      <c r="OAN33" s="33"/>
      <c r="OAO33" s="33"/>
      <c r="OAP33" s="33"/>
      <c r="OAQ33" s="33"/>
      <c r="OAR33" s="33"/>
      <c r="OAS33" s="33"/>
      <c r="OAT33" s="33"/>
      <c r="OAU33" s="33"/>
      <c r="OAV33" s="33"/>
      <c r="OAW33" s="33"/>
      <c r="OAX33" s="33"/>
      <c r="OAY33" s="33"/>
      <c r="OAZ33" s="33"/>
      <c r="OBA33" s="33"/>
      <c r="OBB33" s="33"/>
      <c r="OBC33" s="33"/>
      <c r="OBD33" s="33"/>
      <c r="OBE33" s="33"/>
      <c r="OBF33" s="33"/>
      <c r="OBG33" s="33"/>
      <c r="OBH33" s="33"/>
      <c r="OBI33" s="33"/>
      <c r="OBJ33" s="33"/>
      <c r="OBK33" s="33"/>
      <c r="OBL33" s="33"/>
      <c r="OBM33" s="33"/>
      <c r="OBN33" s="33"/>
      <c r="OBO33" s="33"/>
      <c r="OBP33" s="33"/>
      <c r="OBQ33" s="33"/>
      <c r="OBR33" s="33"/>
      <c r="OBS33" s="33"/>
      <c r="OBT33" s="33"/>
      <c r="OBU33" s="33"/>
      <c r="OBV33" s="33"/>
      <c r="OBW33" s="33"/>
      <c r="OBX33" s="33"/>
      <c r="OBY33" s="33"/>
      <c r="OBZ33" s="33"/>
      <c r="OCA33" s="33"/>
      <c r="OCB33" s="33"/>
      <c r="OCC33" s="33"/>
      <c r="OCD33" s="33"/>
      <c r="OCE33" s="33"/>
      <c r="OCF33" s="33"/>
      <c r="OCG33" s="33"/>
      <c r="OCH33" s="33"/>
      <c r="OCI33" s="33"/>
      <c r="OCJ33" s="33"/>
      <c r="OCK33" s="33"/>
      <c r="OCL33" s="33"/>
      <c r="OCM33" s="33"/>
      <c r="OCN33" s="33"/>
      <c r="OCO33" s="33"/>
      <c r="OCP33" s="33"/>
      <c r="OCQ33" s="33"/>
      <c r="OCR33" s="33"/>
      <c r="OCS33" s="33"/>
      <c r="OCT33" s="33"/>
      <c r="OCU33" s="33"/>
      <c r="OCV33" s="33"/>
      <c r="OCW33" s="33"/>
      <c r="OCX33" s="33"/>
      <c r="OCY33" s="33"/>
      <c r="OCZ33" s="33"/>
      <c r="ODA33" s="33"/>
      <c r="ODB33" s="33"/>
      <c r="ODC33" s="33"/>
      <c r="ODD33" s="33"/>
      <c r="ODE33" s="33"/>
      <c r="ODF33" s="33"/>
      <c r="ODG33" s="33"/>
      <c r="ODH33" s="33"/>
      <c r="ODI33" s="33"/>
      <c r="ODJ33" s="33"/>
      <c r="ODK33" s="33"/>
      <c r="ODL33" s="33"/>
      <c r="ODM33" s="33"/>
      <c r="ODN33" s="33"/>
      <c r="ODO33" s="33"/>
      <c r="ODP33" s="33"/>
      <c r="ODQ33" s="33"/>
      <c r="ODR33" s="33"/>
      <c r="ODS33" s="33"/>
      <c r="ODT33" s="33"/>
      <c r="ODU33" s="33"/>
      <c r="ODV33" s="33"/>
      <c r="ODW33" s="33"/>
      <c r="ODX33" s="33"/>
      <c r="ODY33" s="33"/>
      <c r="ODZ33" s="33"/>
      <c r="OEA33" s="33"/>
      <c r="OEB33" s="33"/>
      <c r="OEC33" s="33"/>
      <c r="OED33" s="33"/>
      <c r="OEE33" s="33"/>
      <c r="OEF33" s="33"/>
      <c r="OEG33" s="33"/>
      <c r="OEH33" s="33"/>
      <c r="OEI33" s="33"/>
      <c r="OEJ33" s="33"/>
      <c r="OEK33" s="33"/>
      <c r="OEL33" s="33"/>
      <c r="OEM33" s="33"/>
      <c r="OEN33" s="33"/>
      <c r="OEO33" s="33"/>
      <c r="OEP33" s="33"/>
      <c r="OEQ33" s="33"/>
      <c r="OER33" s="33"/>
      <c r="OES33" s="33"/>
      <c r="OET33" s="33"/>
      <c r="OEU33" s="33"/>
      <c r="OEV33" s="33"/>
      <c r="OEW33" s="33"/>
      <c r="OEX33" s="33"/>
      <c r="OEY33" s="33"/>
      <c r="OEZ33" s="33"/>
      <c r="OFA33" s="33"/>
      <c r="OFB33" s="33"/>
      <c r="OFC33" s="33"/>
      <c r="OFD33" s="33"/>
      <c r="OFE33" s="33"/>
      <c r="OFF33" s="33"/>
      <c r="OFG33" s="33"/>
      <c r="OFH33" s="33"/>
      <c r="OFI33" s="33"/>
      <c r="OFJ33" s="33"/>
      <c r="OFK33" s="33"/>
      <c r="OFL33" s="33"/>
      <c r="OFM33" s="33"/>
      <c r="OFN33" s="33"/>
      <c r="OFO33" s="33"/>
      <c r="OFP33" s="33"/>
      <c r="OFQ33" s="33"/>
      <c r="OFR33" s="33"/>
      <c r="OFS33" s="33"/>
      <c r="OFT33" s="33"/>
      <c r="OFU33" s="33"/>
      <c r="OFV33" s="33"/>
      <c r="OFW33" s="33"/>
      <c r="OFX33" s="33"/>
      <c r="OFY33" s="33"/>
      <c r="OFZ33" s="33"/>
      <c r="OGA33" s="33"/>
      <c r="OGB33" s="33"/>
      <c r="OGC33" s="33"/>
      <c r="OGD33" s="33"/>
      <c r="OGE33" s="33"/>
      <c r="OGF33" s="33"/>
      <c r="OGG33" s="33"/>
      <c r="OGH33" s="33"/>
      <c r="OGI33" s="33"/>
      <c r="OGJ33" s="33"/>
      <c r="OGK33" s="33"/>
      <c r="OGL33" s="33"/>
      <c r="OGM33" s="33"/>
      <c r="OGN33" s="33"/>
      <c r="OGO33" s="33"/>
      <c r="OGP33" s="33"/>
      <c r="OGQ33" s="33"/>
      <c r="OGR33" s="33"/>
      <c r="OGS33" s="33"/>
      <c r="OGT33" s="33"/>
      <c r="OGU33" s="33"/>
      <c r="OGV33" s="33"/>
      <c r="OGW33" s="33"/>
      <c r="OGX33" s="33"/>
      <c r="OGY33" s="33"/>
      <c r="OGZ33" s="33"/>
      <c r="OHA33" s="33"/>
      <c r="OHB33" s="33"/>
      <c r="OHC33" s="33"/>
      <c r="OHD33" s="33"/>
      <c r="OHE33" s="33"/>
      <c r="OHF33" s="33"/>
      <c r="OHG33" s="33"/>
      <c r="OHH33" s="33"/>
      <c r="OHI33" s="33"/>
      <c r="OHJ33" s="33"/>
      <c r="OHK33" s="33"/>
      <c r="OHL33" s="33"/>
      <c r="OHM33" s="33"/>
      <c r="OHN33" s="33"/>
      <c r="OHO33" s="33"/>
      <c r="OHP33" s="33"/>
      <c r="OHQ33" s="33"/>
      <c r="OHR33" s="33"/>
      <c r="OHS33" s="33"/>
      <c r="OHT33" s="33"/>
      <c r="OHU33" s="33"/>
      <c r="OHV33" s="33"/>
      <c r="OHW33" s="33"/>
      <c r="OHX33" s="33"/>
      <c r="OHY33" s="33"/>
      <c r="OHZ33" s="33"/>
      <c r="OIA33" s="33"/>
      <c r="OIB33" s="33"/>
      <c r="OIC33" s="33"/>
      <c r="OID33" s="33"/>
      <c r="OIE33" s="33"/>
      <c r="OIF33" s="33"/>
      <c r="OIG33" s="33"/>
      <c r="OIH33" s="33"/>
      <c r="OII33" s="33"/>
      <c r="OIJ33" s="33"/>
      <c r="OIK33" s="33"/>
      <c r="OIL33" s="33"/>
      <c r="OIM33" s="33"/>
      <c r="OIN33" s="33"/>
      <c r="OIO33" s="33"/>
      <c r="OIP33" s="33"/>
      <c r="OIQ33" s="33"/>
      <c r="OIR33" s="33"/>
      <c r="OIS33" s="33"/>
      <c r="OIT33" s="33"/>
      <c r="OIU33" s="33"/>
      <c r="OIV33" s="33"/>
      <c r="OIW33" s="33"/>
      <c r="OIX33" s="33"/>
      <c r="OIY33" s="33"/>
      <c r="OIZ33" s="33"/>
      <c r="OJA33" s="33"/>
      <c r="OJB33" s="33"/>
      <c r="OJC33" s="33"/>
      <c r="OJD33" s="33"/>
      <c r="OJE33" s="33"/>
      <c r="OJF33" s="33"/>
      <c r="OJG33" s="33"/>
      <c r="OJH33" s="33"/>
      <c r="OJI33" s="33"/>
      <c r="OJJ33" s="33"/>
      <c r="OJK33" s="33"/>
      <c r="OJL33" s="33"/>
      <c r="OJM33" s="33"/>
      <c r="OJN33" s="33"/>
      <c r="OJO33" s="33"/>
      <c r="OJP33" s="33"/>
      <c r="OJQ33" s="33"/>
      <c r="OJR33" s="33"/>
      <c r="OJS33" s="33"/>
      <c r="OJT33" s="33"/>
      <c r="OJU33" s="33"/>
      <c r="OJV33" s="33"/>
      <c r="OJW33" s="33"/>
      <c r="OJX33" s="33"/>
      <c r="OJY33" s="33"/>
      <c r="OJZ33" s="33"/>
      <c r="OKA33" s="33"/>
      <c r="OKB33" s="33"/>
      <c r="OKC33" s="33"/>
      <c r="OKD33" s="33"/>
      <c r="OKE33" s="33"/>
      <c r="OKF33" s="33"/>
      <c r="OKG33" s="33"/>
      <c r="OKH33" s="33"/>
      <c r="OKI33" s="33"/>
      <c r="OKJ33" s="33"/>
      <c r="OKK33" s="33"/>
      <c r="OKL33" s="33"/>
      <c r="OKM33" s="33"/>
      <c r="OKN33" s="33"/>
      <c r="OKO33" s="33"/>
      <c r="OKP33" s="33"/>
      <c r="OKQ33" s="33"/>
      <c r="OKR33" s="33"/>
      <c r="OKS33" s="33"/>
      <c r="OKT33" s="33"/>
      <c r="OKU33" s="33"/>
      <c r="OKV33" s="33"/>
      <c r="OKW33" s="33"/>
      <c r="OKX33" s="33"/>
      <c r="OKY33" s="33"/>
      <c r="OKZ33" s="33"/>
      <c r="OLA33" s="33"/>
      <c r="OLB33" s="33"/>
      <c r="OLC33" s="33"/>
      <c r="OLD33" s="33"/>
      <c r="OLE33" s="33"/>
      <c r="OLF33" s="33"/>
      <c r="OLG33" s="33"/>
      <c r="OLH33" s="33"/>
      <c r="OLI33" s="33"/>
      <c r="OLJ33" s="33"/>
      <c r="OLK33" s="33"/>
      <c r="OLL33" s="33"/>
      <c r="OLM33" s="33"/>
      <c r="OLN33" s="33"/>
      <c r="OLO33" s="33"/>
      <c r="OLP33" s="33"/>
      <c r="OLQ33" s="33"/>
      <c r="OLR33" s="33"/>
      <c r="OLS33" s="33"/>
      <c r="OLT33" s="33"/>
      <c r="OLU33" s="33"/>
      <c r="OLV33" s="33"/>
      <c r="OLW33" s="33"/>
      <c r="OLX33" s="33"/>
      <c r="OLY33" s="33"/>
      <c r="OLZ33" s="33"/>
      <c r="OMA33" s="33"/>
      <c r="OMB33" s="33"/>
      <c r="OMC33" s="33"/>
      <c r="OMD33" s="33"/>
      <c r="OME33" s="33"/>
      <c r="OMF33" s="33"/>
      <c r="OMG33" s="33"/>
      <c r="OMH33" s="33"/>
      <c r="OMI33" s="33"/>
      <c r="OMJ33" s="33"/>
      <c r="OMK33" s="33"/>
      <c r="OML33" s="33"/>
      <c r="OMM33" s="33"/>
      <c r="OMN33" s="33"/>
      <c r="OMO33" s="33"/>
      <c r="OMP33" s="33"/>
      <c r="OMQ33" s="33"/>
      <c r="OMR33" s="33"/>
      <c r="OMS33" s="33"/>
      <c r="OMT33" s="33"/>
      <c r="OMU33" s="33"/>
      <c r="OMV33" s="33"/>
      <c r="OMW33" s="33"/>
      <c r="OMX33" s="33"/>
      <c r="OMY33" s="33"/>
      <c r="OMZ33" s="33"/>
      <c r="ONA33" s="33"/>
      <c r="ONB33" s="33"/>
      <c r="ONC33" s="33"/>
      <c r="OND33" s="33"/>
      <c r="ONE33" s="33"/>
      <c r="ONF33" s="33"/>
      <c r="ONG33" s="33"/>
      <c r="ONH33" s="33"/>
      <c r="ONI33" s="33"/>
      <c r="ONJ33" s="33"/>
      <c r="ONK33" s="33"/>
      <c r="ONL33" s="33"/>
      <c r="ONM33" s="33"/>
      <c r="ONN33" s="33"/>
      <c r="ONO33" s="33"/>
      <c r="ONP33" s="33"/>
      <c r="ONQ33" s="33"/>
      <c r="ONR33" s="33"/>
      <c r="ONS33" s="33"/>
      <c r="ONT33" s="33"/>
      <c r="ONU33" s="33"/>
      <c r="ONV33" s="33"/>
      <c r="ONW33" s="33"/>
      <c r="ONX33" s="33"/>
      <c r="ONY33" s="33"/>
      <c r="ONZ33" s="33"/>
      <c r="OOA33" s="33"/>
      <c r="OOB33" s="33"/>
      <c r="OOC33" s="33"/>
      <c r="OOD33" s="33"/>
      <c r="OOE33" s="33"/>
      <c r="OOF33" s="33"/>
      <c r="OOG33" s="33"/>
      <c r="OOH33" s="33"/>
      <c r="OOI33" s="33"/>
      <c r="OOJ33" s="33"/>
      <c r="OOK33" s="33"/>
      <c r="OOL33" s="33"/>
      <c r="OOM33" s="33"/>
      <c r="OON33" s="33"/>
      <c r="OOO33" s="33"/>
      <c r="OOP33" s="33"/>
      <c r="OOQ33" s="33"/>
      <c r="OOR33" s="33"/>
      <c r="OOS33" s="33"/>
      <c r="OOT33" s="33"/>
      <c r="OOU33" s="33"/>
      <c r="OOV33" s="33"/>
      <c r="OOW33" s="33"/>
      <c r="OOX33" s="33"/>
      <c r="OOY33" s="33"/>
      <c r="OOZ33" s="33"/>
      <c r="OPA33" s="33"/>
      <c r="OPB33" s="33"/>
      <c r="OPC33" s="33"/>
      <c r="OPD33" s="33"/>
      <c r="OPE33" s="33"/>
      <c r="OPF33" s="33"/>
      <c r="OPG33" s="33"/>
      <c r="OPH33" s="33"/>
      <c r="OPI33" s="33"/>
      <c r="OPJ33" s="33"/>
      <c r="OPK33" s="33"/>
      <c r="OPL33" s="33"/>
      <c r="OPM33" s="33"/>
      <c r="OPN33" s="33"/>
      <c r="OPO33" s="33"/>
      <c r="OPP33" s="33"/>
      <c r="OPQ33" s="33"/>
      <c r="OPR33" s="33"/>
      <c r="OPS33" s="33"/>
      <c r="OPT33" s="33"/>
      <c r="OPU33" s="33"/>
      <c r="OPV33" s="33"/>
      <c r="OPW33" s="33"/>
      <c r="OPX33" s="33"/>
      <c r="OPY33" s="33"/>
      <c r="OPZ33" s="33"/>
      <c r="OQA33" s="33"/>
      <c r="OQB33" s="33"/>
      <c r="OQC33" s="33"/>
      <c r="OQD33" s="33"/>
      <c r="OQE33" s="33"/>
      <c r="OQF33" s="33"/>
      <c r="OQG33" s="33"/>
      <c r="OQH33" s="33"/>
      <c r="OQI33" s="33"/>
      <c r="OQJ33" s="33"/>
      <c r="OQK33" s="33"/>
      <c r="OQL33" s="33"/>
      <c r="OQM33" s="33"/>
      <c r="OQN33" s="33"/>
      <c r="OQO33" s="33"/>
      <c r="OQP33" s="33"/>
      <c r="OQQ33" s="33"/>
      <c r="OQR33" s="33"/>
      <c r="OQS33" s="33"/>
      <c r="OQT33" s="33"/>
      <c r="OQU33" s="33"/>
      <c r="OQV33" s="33"/>
      <c r="OQW33" s="33"/>
      <c r="OQX33" s="33"/>
      <c r="OQY33" s="33"/>
      <c r="OQZ33" s="33"/>
      <c r="ORA33" s="33"/>
      <c r="ORB33" s="33"/>
      <c r="ORC33" s="33"/>
      <c r="ORD33" s="33"/>
      <c r="ORE33" s="33"/>
      <c r="ORF33" s="33"/>
      <c r="ORG33" s="33"/>
      <c r="ORH33" s="33"/>
      <c r="ORI33" s="33"/>
      <c r="ORJ33" s="33"/>
      <c r="ORK33" s="33"/>
      <c r="ORL33" s="33"/>
      <c r="ORM33" s="33"/>
      <c r="ORN33" s="33"/>
      <c r="ORO33" s="33"/>
      <c r="ORP33" s="33"/>
      <c r="ORQ33" s="33"/>
      <c r="ORR33" s="33"/>
      <c r="ORS33" s="33"/>
      <c r="ORT33" s="33"/>
      <c r="ORU33" s="33"/>
      <c r="ORV33" s="33"/>
      <c r="ORW33" s="33"/>
      <c r="ORX33" s="33"/>
      <c r="ORY33" s="33"/>
      <c r="ORZ33" s="33"/>
      <c r="OSA33" s="33"/>
      <c r="OSB33" s="33"/>
      <c r="OSC33" s="33"/>
      <c r="OSD33" s="33"/>
      <c r="OSE33" s="33"/>
      <c r="OSF33" s="33"/>
      <c r="OSG33" s="33"/>
      <c r="OSH33" s="33"/>
      <c r="OSI33" s="33"/>
      <c r="OSJ33" s="33"/>
      <c r="OSK33" s="33"/>
      <c r="OSL33" s="33"/>
      <c r="OSM33" s="33"/>
      <c r="OSN33" s="33"/>
      <c r="OSO33" s="33"/>
      <c r="OSP33" s="33"/>
      <c r="OSQ33" s="33"/>
      <c r="OSR33" s="33"/>
      <c r="OSS33" s="33"/>
      <c r="OST33" s="33"/>
      <c r="OSU33" s="33"/>
      <c r="OSV33" s="33"/>
      <c r="OSW33" s="33"/>
      <c r="OSX33" s="33"/>
      <c r="OSY33" s="33"/>
      <c r="OSZ33" s="33"/>
      <c r="OTA33" s="33"/>
      <c r="OTB33" s="33"/>
      <c r="OTC33" s="33"/>
      <c r="OTD33" s="33"/>
      <c r="OTE33" s="33"/>
      <c r="OTF33" s="33"/>
      <c r="OTG33" s="33"/>
      <c r="OTH33" s="33"/>
      <c r="OTI33" s="33"/>
      <c r="OTJ33" s="33"/>
      <c r="OTK33" s="33"/>
      <c r="OTL33" s="33"/>
      <c r="OTM33" s="33"/>
      <c r="OTN33" s="33"/>
      <c r="OTO33" s="33"/>
      <c r="OTP33" s="33"/>
      <c r="OTQ33" s="33"/>
      <c r="OTR33" s="33"/>
      <c r="OTS33" s="33"/>
      <c r="OTT33" s="33"/>
      <c r="OTU33" s="33"/>
      <c r="OTV33" s="33"/>
      <c r="OTW33" s="33"/>
      <c r="OTX33" s="33"/>
      <c r="OTY33" s="33"/>
      <c r="OTZ33" s="33"/>
      <c r="OUA33" s="33"/>
      <c r="OUB33" s="33"/>
      <c r="OUC33" s="33"/>
      <c r="OUD33" s="33"/>
      <c r="OUE33" s="33"/>
      <c r="OUF33" s="33"/>
      <c r="OUG33" s="33"/>
      <c r="OUH33" s="33"/>
      <c r="OUI33" s="33"/>
      <c r="OUJ33" s="33"/>
      <c r="OUK33" s="33"/>
      <c r="OUL33" s="33"/>
      <c r="OUM33" s="33"/>
      <c r="OUN33" s="33"/>
      <c r="OUO33" s="33"/>
      <c r="OUP33" s="33"/>
      <c r="OUQ33" s="33"/>
      <c r="OUR33" s="33"/>
      <c r="OUS33" s="33"/>
      <c r="OUT33" s="33"/>
      <c r="OUU33" s="33"/>
      <c r="OUV33" s="33"/>
      <c r="OUW33" s="33"/>
      <c r="OUX33" s="33"/>
      <c r="OUY33" s="33"/>
      <c r="OUZ33" s="33"/>
      <c r="OVA33" s="33"/>
      <c r="OVB33" s="33"/>
      <c r="OVC33" s="33"/>
      <c r="OVD33" s="33"/>
      <c r="OVE33" s="33"/>
      <c r="OVF33" s="33"/>
      <c r="OVG33" s="33"/>
      <c r="OVH33" s="33"/>
      <c r="OVI33" s="33"/>
      <c r="OVJ33" s="33"/>
      <c r="OVK33" s="33"/>
      <c r="OVL33" s="33"/>
      <c r="OVM33" s="33"/>
      <c r="OVN33" s="33"/>
      <c r="OVO33" s="33"/>
      <c r="OVP33" s="33"/>
      <c r="OVQ33" s="33"/>
      <c r="OVR33" s="33"/>
      <c r="OVS33" s="33"/>
      <c r="OVT33" s="33"/>
      <c r="OVU33" s="33"/>
      <c r="OVV33" s="33"/>
      <c r="OVW33" s="33"/>
      <c r="OVX33" s="33"/>
      <c r="OVY33" s="33"/>
      <c r="OVZ33" s="33"/>
      <c r="OWA33" s="33"/>
      <c r="OWB33" s="33"/>
      <c r="OWC33" s="33"/>
      <c r="OWD33" s="33"/>
      <c r="OWE33" s="33"/>
      <c r="OWF33" s="33"/>
      <c r="OWG33" s="33"/>
      <c r="OWH33" s="33"/>
      <c r="OWI33" s="33"/>
      <c r="OWJ33" s="33"/>
      <c r="OWK33" s="33"/>
      <c r="OWL33" s="33"/>
      <c r="OWM33" s="33"/>
      <c r="OWN33" s="33"/>
      <c r="OWO33" s="33"/>
      <c r="OWP33" s="33"/>
      <c r="OWQ33" s="33"/>
      <c r="OWR33" s="33"/>
      <c r="OWS33" s="33"/>
      <c r="OWT33" s="33"/>
      <c r="OWU33" s="33"/>
      <c r="OWV33" s="33"/>
      <c r="OWW33" s="33"/>
      <c r="OWX33" s="33"/>
      <c r="OWY33" s="33"/>
      <c r="OWZ33" s="33"/>
      <c r="OXA33" s="33"/>
      <c r="OXB33" s="33"/>
      <c r="OXC33" s="33"/>
      <c r="OXD33" s="33"/>
      <c r="OXE33" s="33"/>
      <c r="OXF33" s="33"/>
      <c r="OXG33" s="33"/>
      <c r="OXH33" s="33"/>
      <c r="OXI33" s="33"/>
      <c r="OXJ33" s="33"/>
      <c r="OXK33" s="33"/>
      <c r="OXL33" s="33"/>
      <c r="OXM33" s="33"/>
      <c r="OXN33" s="33"/>
      <c r="OXO33" s="33"/>
      <c r="OXP33" s="33"/>
      <c r="OXQ33" s="33"/>
      <c r="OXR33" s="33"/>
      <c r="OXS33" s="33"/>
      <c r="OXT33" s="33"/>
      <c r="OXU33" s="33"/>
      <c r="OXV33" s="33"/>
      <c r="OXW33" s="33"/>
      <c r="OXX33" s="33"/>
      <c r="OXY33" s="33"/>
      <c r="OXZ33" s="33"/>
      <c r="OYA33" s="33"/>
      <c r="OYB33" s="33"/>
      <c r="OYC33" s="33"/>
      <c r="OYD33" s="33"/>
      <c r="OYE33" s="33"/>
      <c r="OYF33" s="33"/>
      <c r="OYG33" s="33"/>
      <c r="OYH33" s="33"/>
      <c r="OYI33" s="33"/>
      <c r="OYJ33" s="33"/>
      <c r="OYK33" s="33"/>
      <c r="OYL33" s="33"/>
      <c r="OYM33" s="33"/>
      <c r="OYN33" s="33"/>
      <c r="OYO33" s="33"/>
      <c r="OYP33" s="33"/>
      <c r="OYQ33" s="33"/>
      <c r="OYR33" s="33"/>
      <c r="OYS33" s="33"/>
      <c r="OYT33" s="33"/>
      <c r="OYU33" s="33"/>
      <c r="OYV33" s="33"/>
      <c r="OYW33" s="33"/>
      <c r="OYX33" s="33"/>
      <c r="OYY33" s="33"/>
      <c r="OYZ33" s="33"/>
      <c r="OZA33" s="33"/>
      <c r="OZB33" s="33"/>
      <c r="OZC33" s="33"/>
      <c r="OZD33" s="33"/>
      <c r="OZE33" s="33"/>
      <c r="OZF33" s="33"/>
      <c r="OZG33" s="33"/>
      <c r="OZH33" s="33"/>
      <c r="OZI33" s="33"/>
      <c r="OZJ33" s="33"/>
      <c r="OZK33" s="33"/>
      <c r="OZL33" s="33"/>
      <c r="OZM33" s="33"/>
      <c r="OZN33" s="33"/>
      <c r="OZO33" s="33"/>
      <c r="OZP33" s="33"/>
      <c r="OZQ33" s="33"/>
      <c r="OZR33" s="33"/>
      <c r="OZS33" s="33"/>
      <c r="OZT33" s="33"/>
      <c r="OZU33" s="33"/>
      <c r="OZV33" s="33"/>
      <c r="OZW33" s="33"/>
      <c r="OZX33" s="33"/>
      <c r="OZY33" s="33"/>
      <c r="OZZ33" s="33"/>
      <c r="PAA33" s="33"/>
      <c r="PAB33" s="33"/>
      <c r="PAC33" s="33"/>
      <c r="PAD33" s="33"/>
      <c r="PAE33" s="33"/>
      <c r="PAF33" s="33"/>
      <c r="PAG33" s="33"/>
      <c r="PAH33" s="33"/>
      <c r="PAI33" s="33"/>
      <c r="PAJ33" s="33"/>
      <c r="PAK33" s="33"/>
      <c r="PAL33" s="33"/>
      <c r="PAM33" s="33"/>
      <c r="PAN33" s="33"/>
      <c r="PAO33" s="33"/>
      <c r="PAP33" s="33"/>
      <c r="PAQ33" s="33"/>
      <c r="PAR33" s="33"/>
      <c r="PAS33" s="33"/>
      <c r="PAT33" s="33"/>
      <c r="PAU33" s="33"/>
      <c r="PAV33" s="33"/>
      <c r="PAW33" s="33"/>
      <c r="PAX33" s="33"/>
      <c r="PAY33" s="33"/>
      <c r="PAZ33" s="33"/>
      <c r="PBA33" s="33"/>
      <c r="PBB33" s="33"/>
      <c r="PBC33" s="33"/>
      <c r="PBD33" s="33"/>
      <c r="PBE33" s="33"/>
      <c r="PBF33" s="33"/>
      <c r="PBG33" s="33"/>
      <c r="PBH33" s="33"/>
      <c r="PBI33" s="33"/>
      <c r="PBJ33" s="33"/>
      <c r="PBK33" s="33"/>
      <c r="PBL33" s="33"/>
      <c r="PBM33" s="33"/>
      <c r="PBN33" s="33"/>
      <c r="PBO33" s="33"/>
      <c r="PBP33" s="33"/>
      <c r="PBQ33" s="33"/>
      <c r="PBR33" s="33"/>
      <c r="PBS33" s="33"/>
      <c r="PBT33" s="33"/>
      <c r="PBU33" s="33"/>
      <c r="PBV33" s="33"/>
      <c r="PBW33" s="33"/>
      <c r="PBX33" s="33"/>
      <c r="PBY33" s="33"/>
      <c r="PBZ33" s="33"/>
      <c r="PCA33" s="33"/>
      <c r="PCB33" s="33"/>
      <c r="PCC33" s="33"/>
      <c r="PCD33" s="33"/>
      <c r="PCE33" s="33"/>
      <c r="PCF33" s="33"/>
      <c r="PCG33" s="33"/>
      <c r="PCH33" s="33"/>
      <c r="PCI33" s="33"/>
      <c r="PCJ33" s="33"/>
      <c r="PCK33" s="33"/>
      <c r="PCL33" s="33"/>
      <c r="PCM33" s="33"/>
      <c r="PCN33" s="33"/>
      <c r="PCO33" s="33"/>
      <c r="PCP33" s="33"/>
      <c r="PCQ33" s="33"/>
      <c r="PCR33" s="33"/>
      <c r="PCS33" s="33"/>
      <c r="PCT33" s="33"/>
      <c r="PCU33" s="33"/>
      <c r="PCV33" s="33"/>
      <c r="PCW33" s="33"/>
      <c r="PCX33" s="33"/>
      <c r="PCY33" s="33"/>
      <c r="PCZ33" s="33"/>
      <c r="PDA33" s="33"/>
      <c r="PDB33" s="33"/>
      <c r="PDC33" s="33"/>
      <c r="PDD33" s="33"/>
      <c r="PDE33" s="33"/>
      <c r="PDF33" s="33"/>
      <c r="PDG33" s="33"/>
      <c r="PDH33" s="33"/>
      <c r="PDI33" s="33"/>
      <c r="PDJ33" s="33"/>
      <c r="PDK33" s="33"/>
      <c r="PDL33" s="33"/>
      <c r="PDM33" s="33"/>
      <c r="PDN33" s="33"/>
      <c r="PDO33" s="33"/>
      <c r="PDP33" s="33"/>
      <c r="PDQ33" s="33"/>
      <c r="PDR33" s="33"/>
      <c r="PDS33" s="33"/>
      <c r="PDT33" s="33"/>
      <c r="PDU33" s="33"/>
      <c r="PDV33" s="33"/>
      <c r="PDW33" s="33"/>
      <c r="PDX33" s="33"/>
      <c r="PDY33" s="33"/>
      <c r="PDZ33" s="33"/>
      <c r="PEA33" s="33"/>
      <c r="PEB33" s="33"/>
      <c r="PEC33" s="33"/>
      <c r="PED33" s="33"/>
      <c r="PEE33" s="33"/>
      <c r="PEF33" s="33"/>
      <c r="PEG33" s="33"/>
      <c r="PEH33" s="33"/>
      <c r="PEI33" s="33"/>
      <c r="PEJ33" s="33"/>
      <c r="PEK33" s="33"/>
      <c r="PEL33" s="33"/>
      <c r="PEM33" s="33"/>
      <c r="PEN33" s="33"/>
      <c r="PEO33" s="33"/>
      <c r="PEP33" s="33"/>
      <c r="PEQ33" s="33"/>
      <c r="PER33" s="33"/>
      <c r="PES33" s="33"/>
      <c r="PET33" s="33"/>
      <c r="PEU33" s="33"/>
      <c r="PEV33" s="33"/>
      <c r="PEW33" s="33"/>
      <c r="PEX33" s="33"/>
      <c r="PEY33" s="33"/>
      <c r="PEZ33" s="33"/>
      <c r="PFA33" s="33"/>
      <c r="PFB33" s="33"/>
      <c r="PFC33" s="33"/>
      <c r="PFD33" s="33"/>
      <c r="PFE33" s="33"/>
      <c r="PFF33" s="33"/>
      <c r="PFG33" s="33"/>
      <c r="PFH33" s="33"/>
      <c r="PFI33" s="33"/>
      <c r="PFJ33" s="33"/>
      <c r="PFK33" s="33"/>
      <c r="PFL33" s="33"/>
      <c r="PFM33" s="33"/>
      <c r="PFN33" s="33"/>
      <c r="PFO33" s="33"/>
      <c r="PFP33" s="33"/>
      <c r="PFQ33" s="33"/>
      <c r="PFR33" s="33"/>
      <c r="PFS33" s="33"/>
      <c r="PFT33" s="33"/>
      <c r="PFU33" s="33"/>
      <c r="PFV33" s="33"/>
      <c r="PFW33" s="33"/>
      <c r="PFX33" s="33"/>
      <c r="PFY33" s="33"/>
      <c r="PFZ33" s="33"/>
      <c r="PGA33" s="33"/>
      <c r="PGB33" s="33"/>
      <c r="PGC33" s="33"/>
      <c r="PGD33" s="33"/>
      <c r="PGE33" s="33"/>
      <c r="PGF33" s="33"/>
      <c r="PGG33" s="33"/>
      <c r="PGH33" s="33"/>
      <c r="PGI33" s="33"/>
      <c r="PGJ33" s="33"/>
      <c r="PGK33" s="33"/>
      <c r="PGL33" s="33"/>
      <c r="PGM33" s="33"/>
      <c r="PGN33" s="33"/>
      <c r="PGO33" s="33"/>
      <c r="PGP33" s="33"/>
      <c r="PGQ33" s="33"/>
      <c r="PGR33" s="33"/>
      <c r="PGS33" s="33"/>
      <c r="PGT33" s="33"/>
      <c r="PGU33" s="33"/>
      <c r="PGV33" s="33"/>
      <c r="PGW33" s="33"/>
      <c r="PGX33" s="33"/>
      <c r="PGY33" s="33"/>
      <c r="PGZ33" s="33"/>
      <c r="PHA33" s="33"/>
      <c r="PHB33" s="33"/>
      <c r="PHC33" s="33"/>
      <c r="PHD33" s="33"/>
      <c r="PHE33" s="33"/>
      <c r="PHF33" s="33"/>
      <c r="PHG33" s="33"/>
      <c r="PHH33" s="33"/>
      <c r="PHI33" s="33"/>
      <c r="PHJ33" s="33"/>
      <c r="PHK33" s="33"/>
      <c r="PHL33" s="33"/>
      <c r="PHM33" s="33"/>
      <c r="PHN33" s="33"/>
      <c r="PHO33" s="33"/>
      <c r="PHP33" s="33"/>
      <c r="PHQ33" s="33"/>
      <c r="PHR33" s="33"/>
      <c r="PHS33" s="33"/>
      <c r="PHT33" s="33"/>
      <c r="PHU33" s="33"/>
      <c r="PHV33" s="33"/>
      <c r="PHW33" s="33"/>
      <c r="PHX33" s="33"/>
      <c r="PHY33" s="33"/>
      <c r="PHZ33" s="33"/>
      <c r="PIA33" s="33"/>
      <c r="PIB33" s="33"/>
      <c r="PIC33" s="33"/>
      <c r="PID33" s="33"/>
      <c r="PIE33" s="33"/>
      <c r="PIF33" s="33"/>
      <c r="PIG33" s="33"/>
      <c r="PIH33" s="33"/>
      <c r="PII33" s="33"/>
      <c r="PIJ33" s="33"/>
      <c r="PIK33" s="33"/>
      <c r="PIL33" s="33"/>
      <c r="PIM33" s="33"/>
      <c r="PIN33" s="33"/>
      <c r="PIO33" s="33"/>
      <c r="PIP33" s="33"/>
      <c r="PIQ33" s="33"/>
      <c r="PIR33" s="33"/>
      <c r="PIS33" s="33"/>
      <c r="PIT33" s="33"/>
      <c r="PIU33" s="33"/>
      <c r="PIV33" s="33"/>
      <c r="PIW33" s="33"/>
      <c r="PIX33" s="33"/>
      <c r="PIY33" s="33"/>
      <c r="PIZ33" s="33"/>
      <c r="PJA33" s="33"/>
      <c r="PJB33" s="33"/>
      <c r="PJC33" s="33"/>
      <c r="PJD33" s="33"/>
      <c r="PJE33" s="33"/>
      <c r="PJF33" s="33"/>
      <c r="PJG33" s="33"/>
      <c r="PJH33" s="33"/>
      <c r="PJI33" s="33"/>
      <c r="PJJ33" s="33"/>
      <c r="PJK33" s="33"/>
      <c r="PJL33" s="33"/>
      <c r="PJM33" s="33"/>
      <c r="PJN33" s="33"/>
      <c r="PJO33" s="33"/>
      <c r="PJP33" s="33"/>
      <c r="PJQ33" s="33"/>
      <c r="PJR33" s="33"/>
      <c r="PJS33" s="33"/>
      <c r="PJT33" s="33"/>
      <c r="PJU33" s="33"/>
      <c r="PJV33" s="33"/>
      <c r="PJW33" s="33"/>
      <c r="PJX33" s="33"/>
      <c r="PJY33" s="33"/>
      <c r="PJZ33" s="33"/>
      <c r="PKA33" s="33"/>
      <c r="PKB33" s="33"/>
      <c r="PKC33" s="33"/>
      <c r="PKD33" s="33"/>
      <c r="PKE33" s="33"/>
      <c r="PKF33" s="33"/>
      <c r="PKG33" s="33"/>
      <c r="PKH33" s="33"/>
      <c r="PKI33" s="33"/>
      <c r="PKJ33" s="33"/>
      <c r="PKK33" s="33"/>
      <c r="PKL33" s="33"/>
      <c r="PKM33" s="33"/>
      <c r="PKN33" s="33"/>
      <c r="PKO33" s="33"/>
      <c r="PKP33" s="33"/>
      <c r="PKQ33" s="33"/>
      <c r="PKR33" s="33"/>
      <c r="PKS33" s="33"/>
      <c r="PKT33" s="33"/>
      <c r="PKU33" s="33"/>
      <c r="PKV33" s="33"/>
      <c r="PKW33" s="33"/>
      <c r="PKX33" s="33"/>
      <c r="PKY33" s="33"/>
      <c r="PKZ33" s="33"/>
      <c r="PLA33" s="33"/>
      <c r="PLB33" s="33"/>
      <c r="PLC33" s="33"/>
      <c r="PLD33" s="33"/>
      <c r="PLE33" s="33"/>
      <c r="PLF33" s="33"/>
      <c r="PLG33" s="33"/>
      <c r="PLH33" s="33"/>
      <c r="PLI33" s="33"/>
      <c r="PLJ33" s="33"/>
      <c r="PLK33" s="33"/>
      <c r="PLL33" s="33"/>
      <c r="PLM33" s="33"/>
      <c r="PLN33" s="33"/>
      <c r="PLO33" s="33"/>
      <c r="PLP33" s="33"/>
      <c r="PLQ33" s="33"/>
      <c r="PLR33" s="33"/>
      <c r="PLS33" s="33"/>
      <c r="PLT33" s="33"/>
      <c r="PLU33" s="33"/>
      <c r="PLV33" s="33"/>
      <c r="PLW33" s="33"/>
      <c r="PLX33" s="33"/>
      <c r="PLY33" s="33"/>
      <c r="PLZ33" s="33"/>
      <c r="PMA33" s="33"/>
      <c r="PMB33" s="33"/>
      <c r="PMC33" s="33"/>
      <c r="PMD33" s="33"/>
      <c r="PME33" s="33"/>
      <c r="PMF33" s="33"/>
      <c r="PMG33" s="33"/>
      <c r="PMH33" s="33"/>
      <c r="PMI33" s="33"/>
      <c r="PMJ33" s="33"/>
      <c r="PMK33" s="33"/>
      <c r="PML33" s="33"/>
      <c r="PMM33" s="33"/>
      <c r="PMN33" s="33"/>
      <c r="PMO33" s="33"/>
      <c r="PMP33" s="33"/>
      <c r="PMQ33" s="33"/>
      <c r="PMR33" s="33"/>
      <c r="PMS33" s="33"/>
      <c r="PMT33" s="33"/>
      <c r="PMU33" s="33"/>
      <c r="PMV33" s="33"/>
      <c r="PMW33" s="33"/>
      <c r="PMX33" s="33"/>
      <c r="PMY33" s="33"/>
      <c r="PMZ33" s="33"/>
      <c r="PNA33" s="33"/>
      <c r="PNB33" s="33"/>
      <c r="PNC33" s="33"/>
      <c r="PND33" s="33"/>
      <c r="PNE33" s="33"/>
      <c r="PNF33" s="33"/>
      <c r="PNG33" s="33"/>
      <c r="PNH33" s="33"/>
      <c r="PNI33" s="33"/>
      <c r="PNJ33" s="33"/>
      <c r="PNK33" s="33"/>
      <c r="PNL33" s="33"/>
      <c r="PNM33" s="33"/>
      <c r="PNN33" s="33"/>
      <c r="PNO33" s="33"/>
      <c r="PNP33" s="33"/>
      <c r="PNQ33" s="33"/>
      <c r="PNR33" s="33"/>
      <c r="PNS33" s="33"/>
      <c r="PNT33" s="33"/>
      <c r="PNU33" s="33"/>
      <c r="PNV33" s="33"/>
      <c r="PNW33" s="33"/>
      <c r="PNX33" s="33"/>
      <c r="PNY33" s="33"/>
      <c r="PNZ33" s="33"/>
      <c r="POA33" s="33"/>
      <c r="POB33" s="33"/>
      <c r="POC33" s="33"/>
      <c r="POD33" s="33"/>
      <c r="POE33" s="33"/>
      <c r="POF33" s="33"/>
      <c r="POG33" s="33"/>
      <c r="POH33" s="33"/>
      <c r="POI33" s="33"/>
      <c r="POJ33" s="33"/>
      <c r="POK33" s="33"/>
      <c r="POL33" s="33"/>
      <c r="POM33" s="33"/>
      <c r="PON33" s="33"/>
      <c r="POO33" s="33"/>
      <c r="POP33" s="33"/>
      <c r="POQ33" s="33"/>
      <c r="POR33" s="33"/>
      <c r="POS33" s="33"/>
      <c r="POT33" s="33"/>
      <c r="POU33" s="33"/>
      <c r="POV33" s="33"/>
      <c r="POW33" s="33"/>
      <c r="POX33" s="33"/>
      <c r="POY33" s="33"/>
      <c r="POZ33" s="33"/>
      <c r="PPA33" s="33"/>
      <c r="PPB33" s="33"/>
      <c r="PPC33" s="33"/>
      <c r="PPD33" s="33"/>
      <c r="PPE33" s="33"/>
      <c r="PPF33" s="33"/>
      <c r="PPG33" s="33"/>
      <c r="PPH33" s="33"/>
      <c r="PPI33" s="33"/>
      <c r="PPJ33" s="33"/>
      <c r="PPK33" s="33"/>
      <c r="PPL33" s="33"/>
      <c r="PPM33" s="33"/>
      <c r="PPN33" s="33"/>
      <c r="PPO33" s="33"/>
      <c r="PPP33" s="33"/>
      <c r="PPQ33" s="33"/>
      <c r="PPR33" s="33"/>
      <c r="PPS33" s="33"/>
      <c r="PPT33" s="33"/>
      <c r="PPU33" s="33"/>
      <c r="PPV33" s="33"/>
      <c r="PPW33" s="33"/>
      <c r="PPX33" s="33"/>
      <c r="PPY33" s="33"/>
      <c r="PPZ33" s="33"/>
      <c r="PQA33" s="33"/>
      <c r="PQB33" s="33"/>
      <c r="PQC33" s="33"/>
      <c r="PQD33" s="33"/>
      <c r="PQE33" s="33"/>
      <c r="PQF33" s="33"/>
      <c r="PQG33" s="33"/>
      <c r="PQH33" s="33"/>
      <c r="PQI33" s="33"/>
      <c r="PQJ33" s="33"/>
      <c r="PQK33" s="33"/>
      <c r="PQL33" s="33"/>
      <c r="PQM33" s="33"/>
      <c r="PQN33" s="33"/>
      <c r="PQO33" s="33"/>
      <c r="PQP33" s="33"/>
      <c r="PQQ33" s="33"/>
      <c r="PQR33" s="33"/>
      <c r="PQS33" s="33"/>
      <c r="PQT33" s="33"/>
      <c r="PQU33" s="33"/>
      <c r="PQV33" s="33"/>
      <c r="PQW33" s="33"/>
      <c r="PQX33" s="33"/>
      <c r="PQY33" s="33"/>
      <c r="PQZ33" s="33"/>
      <c r="PRA33" s="33"/>
      <c r="PRB33" s="33"/>
      <c r="PRC33" s="33"/>
      <c r="PRD33" s="33"/>
      <c r="PRE33" s="33"/>
      <c r="PRF33" s="33"/>
      <c r="PRG33" s="33"/>
      <c r="PRH33" s="33"/>
      <c r="PRI33" s="33"/>
      <c r="PRJ33" s="33"/>
      <c r="PRK33" s="33"/>
      <c r="PRL33" s="33"/>
      <c r="PRM33" s="33"/>
      <c r="PRN33" s="33"/>
      <c r="PRO33" s="33"/>
      <c r="PRP33" s="33"/>
      <c r="PRQ33" s="33"/>
      <c r="PRR33" s="33"/>
      <c r="PRS33" s="33"/>
      <c r="PRT33" s="33"/>
      <c r="PRU33" s="33"/>
      <c r="PRV33" s="33"/>
      <c r="PRW33" s="33"/>
      <c r="PRX33" s="33"/>
      <c r="PRY33" s="33"/>
      <c r="PRZ33" s="33"/>
      <c r="PSA33" s="33"/>
      <c r="PSB33" s="33"/>
      <c r="PSC33" s="33"/>
      <c r="PSD33" s="33"/>
      <c r="PSE33" s="33"/>
      <c r="PSF33" s="33"/>
      <c r="PSG33" s="33"/>
      <c r="PSH33" s="33"/>
      <c r="PSI33" s="33"/>
      <c r="PSJ33" s="33"/>
      <c r="PSK33" s="33"/>
      <c r="PSL33" s="33"/>
      <c r="PSM33" s="33"/>
      <c r="PSN33" s="33"/>
      <c r="PSO33" s="33"/>
      <c r="PSP33" s="33"/>
      <c r="PSQ33" s="33"/>
      <c r="PSR33" s="33"/>
      <c r="PSS33" s="33"/>
      <c r="PST33" s="33"/>
      <c r="PSU33" s="33"/>
      <c r="PSV33" s="33"/>
      <c r="PSW33" s="33"/>
      <c r="PSX33" s="33"/>
      <c r="PSY33" s="33"/>
      <c r="PSZ33" s="33"/>
      <c r="PTA33" s="33"/>
      <c r="PTB33" s="33"/>
      <c r="PTC33" s="33"/>
      <c r="PTD33" s="33"/>
      <c r="PTE33" s="33"/>
      <c r="PTF33" s="33"/>
      <c r="PTG33" s="33"/>
      <c r="PTH33" s="33"/>
      <c r="PTI33" s="33"/>
      <c r="PTJ33" s="33"/>
      <c r="PTK33" s="33"/>
      <c r="PTL33" s="33"/>
      <c r="PTM33" s="33"/>
      <c r="PTN33" s="33"/>
      <c r="PTO33" s="33"/>
      <c r="PTP33" s="33"/>
      <c r="PTQ33" s="33"/>
      <c r="PTR33" s="33"/>
      <c r="PTS33" s="33"/>
      <c r="PTT33" s="33"/>
      <c r="PTU33" s="33"/>
      <c r="PTV33" s="33"/>
      <c r="PTW33" s="33"/>
      <c r="PTX33" s="33"/>
      <c r="PTY33" s="33"/>
      <c r="PTZ33" s="33"/>
      <c r="PUA33" s="33"/>
      <c r="PUB33" s="33"/>
      <c r="PUC33" s="33"/>
      <c r="PUD33" s="33"/>
      <c r="PUE33" s="33"/>
      <c r="PUF33" s="33"/>
      <c r="PUG33" s="33"/>
      <c r="PUH33" s="33"/>
      <c r="PUI33" s="33"/>
      <c r="PUJ33" s="33"/>
      <c r="PUK33" s="33"/>
      <c r="PUL33" s="33"/>
      <c r="PUM33" s="33"/>
      <c r="PUN33" s="33"/>
      <c r="PUO33" s="33"/>
      <c r="PUP33" s="33"/>
      <c r="PUQ33" s="33"/>
      <c r="PUR33" s="33"/>
      <c r="PUS33" s="33"/>
      <c r="PUT33" s="33"/>
      <c r="PUU33" s="33"/>
      <c r="PUV33" s="33"/>
      <c r="PUW33" s="33"/>
      <c r="PUX33" s="33"/>
      <c r="PUY33" s="33"/>
      <c r="PUZ33" s="33"/>
      <c r="PVA33" s="33"/>
      <c r="PVB33" s="33"/>
      <c r="PVC33" s="33"/>
      <c r="PVD33" s="33"/>
      <c r="PVE33" s="33"/>
      <c r="PVF33" s="33"/>
      <c r="PVG33" s="33"/>
      <c r="PVH33" s="33"/>
      <c r="PVI33" s="33"/>
      <c r="PVJ33" s="33"/>
      <c r="PVK33" s="33"/>
      <c r="PVL33" s="33"/>
      <c r="PVM33" s="33"/>
      <c r="PVN33" s="33"/>
      <c r="PVO33" s="33"/>
      <c r="PVP33" s="33"/>
      <c r="PVQ33" s="33"/>
      <c r="PVR33" s="33"/>
      <c r="PVS33" s="33"/>
      <c r="PVT33" s="33"/>
      <c r="PVU33" s="33"/>
      <c r="PVV33" s="33"/>
      <c r="PVW33" s="33"/>
      <c r="PVX33" s="33"/>
      <c r="PVY33" s="33"/>
      <c r="PVZ33" s="33"/>
      <c r="PWA33" s="33"/>
      <c r="PWB33" s="33"/>
      <c r="PWC33" s="33"/>
      <c r="PWD33" s="33"/>
      <c r="PWE33" s="33"/>
      <c r="PWF33" s="33"/>
      <c r="PWG33" s="33"/>
      <c r="PWH33" s="33"/>
      <c r="PWI33" s="33"/>
      <c r="PWJ33" s="33"/>
      <c r="PWK33" s="33"/>
      <c r="PWL33" s="33"/>
      <c r="PWM33" s="33"/>
      <c r="PWN33" s="33"/>
      <c r="PWO33" s="33"/>
      <c r="PWP33" s="33"/>
      <c r="PWQ33" s="33"/>
      <c r="PWR33" s="33"/>
      <c r="PWS33" s="33"/>
      <c r="PWT33" s="33"/>
      <c r="PWU33" s="33"/>
      <c r="PWV33" s="33"/>
      <c r="PWW33" s="33"/>
      <c r="PWX33" s="33"/>
      <c r="PWY33" s="33"/>
      <c r="PWZ33" s="33"/>
      <c r="PXA33" s="33"/>
      <c r="PXB33" s="33"/>
      <c r="PXC33" s="33"/>
      <c r="PXD33" s="33"/>
      <c r="PXE33" s="33"/>
      <c r="PXF33" s="33"/>
      <c r="PXG33" s="33"/>
      <c r="PXH33" s="33"/>
      <c r="PXI33" s="33"/>
      <c r="PXJ33" s="33"/>
      <c r="PXK33" s="33"/>
      <c r="PXL33" s="33"/>
      <c r="PXM33" s="33"/>
      <c r="PXN33" s="33"/>
      <c r="PXO33" s="33"/>
      <c r="PXP33" s="33"/>
      <c r="PXQ33" s="33"/>
      <c r="PXR33" s="33"/>
      <c r="PXS33" s="33"/>
      <c r="PXT33" s="33"/>
      <c r="PXU33" s="33"/>
      <c r="PXV33" s="33"/>
      <c r="PXW33" s="33"/>
      <c r="PXX33" s="33"/>
      <c r="PXY33" s="33"/>
      <c r="PXZ33" s="33"/>
      <c r="PYA33" s="33"/>
      <c r="PYB33" s="33"/>
      <c r="PYC33" s="33"/>
      <c r="PYD33" s="33"/>
      <c r="PYE33" s="33"/>
      <c r="PYF33" s="33"/>
      <c r="PYG33" s="33"/>
      <c r="PYH33" s="33"/>
      <c r="PYI33" s="33"/>
      <c r="PYJ33" s="33"/>
      <c r="PYK33" s="33"/>
      <c r="PYL33" s="33"/>
      <c r="PYM33" s="33"/>
      <c r="PYN33" s="33"/>
      <c r="PYO33" s="33"/>
      <c r="PYP33" s="33"/>
      <c r="PYQ33" s="33"/>
      <c r="PYR33" s="33"/>
      <c r="PYS33" s="33"/>
      <c r="PYT33" s="33"/>
      <c r="PYU33" s="33"/>
      <c r="PYV33" s="33"/>
      <c r="PYW33" s="33"/>
      <c r="PYX33" s="33"/>
      <c r="PYY33" s="33"/>
      <c r="PYZ33" s="33"/>
      <c r="PZA33" s="33"/>
      <c r="PZB33" s="33"/>
      <c r="PZC33" s="33"/>
      <c r="PZD33" s="33"/>
      <c r="PZE33" s="33"/>
      <c r="PZF33" s="33"/>
      <c r="PZG33" s="33"/>
      <c r="PZH33" s="33"/>
      <c r="PZI33" s="33"/>
      <c r="PZJ33" s="33"/>
      <c r="PZK33" s="33"/>
      <c r="PZL33" s="33"/>
      <c r="PZM33" s="33"/>
      <c r="PZN33" s="33"/>
      <c r="PZO33" s="33"/>
      <c r="PZP33" s="33"/>
      <c r="PZQ33" s="33"/>
      <c r="PZR33" s="33"/>
      <c r="PZS33" s="33"/>
      <c r="PZT33" s="33"/>
      <c r="PZU33" s="33"/>
      <c r="PZV33" s="33"/>
      <c r="PZW33" s="33"/>
      <c r="PZX33" s="33"/>
      <c r="PZY33" s="33"/>
      <c r="PZZ33" s="33"/>
      <c r="QAA33" s="33"/>
      <c r="QAB33" s="33"/>
      <c r="QAC33" s="33"/>
      <c r="QAD33" s="33"/>
      <c r="QAE33" s="33"/>
      <c r="QAF33" s="33"/>
      <c r="QAG33" s="33"/>
      <c r="QAH33" s="33"/>
      <c r="QAI33" s="33"/>
      <c r="QAJ33" s="33"/>
      <c r="QAK33" s="33"/>
      <c r="QAL33" s="33"/>
      <c r="QAM33" s="33"/>
      <c r="QAN33" s="33"/>
      <c r="QAO33" s="33"/>
      <c r="QAP33" s="33"/>
      <c r="QAQ33" s="33"/>
      <c r="QAR33" s="33"/>
      <c r="QAS33" s="33"/>
      <c r="QAT33" s="33"/>
      <c r="QAU33" s="33"/>
      <c r="QAV33" s="33"/>
      <c r="QAW33" s="33"/>
      <c r="QAX33" s="33"/>
      <c r="QAY33" s="33"/>
      <c r="QAZ33" s="33"/>
      <c r="QBA33" s="33"/>
      <c r="QBB33" s="33"/>
      <c r="QBC33" s="33"/>
      <c r="QBD33" s="33"/>
      <c r="QBE33" s="33"/>
      <c r="QBF33" s="33"/>
      <c r="QBG33" s="33"/>
      <c r="QBH33" s="33"/>
      <c r="QBI33" s="33"/>
      <c r="QBJ33" s="33"/>
      <c r="QBK33" s="33"/>
      <c r="QBL33" s="33"/>
      <c r="QBM33" s="33"/>
      <c r="QBN33" s="33"/>
      <c r="QBO33" s="33"/>
      <c r="QBP33" s="33"/>
      <c r="QBQ33" s="33"/>
      <c r="QBR33" s="33"/>
      <c r="QBS33" s="33"/>
      <c r="QBT33" s="33"/>
      <c r="QBU33" s="33"/>
      <c r="QBV33" s="33"/>
      <c r="QBW33" s="33"/>
      <c r="QBX33" s="33"/>
      <c r="QBY33" s="33"/>
      <c r="QBZ33" s="33"/>
      <c r="QCA33" s="33"/>
      <c r="QCB33" s="33"/>
      <c r="QCC33" s="33"/>
      <c r="QCD33" s="33"/>
      <c r="QCE33" s="33"/>
      <c r="QCF33" s="33"/>
      <c r="QCG33" s="33"/>
      <c r="QCH33" s="33"/>
      <c r="QCI33" s="33"/>
      <c r="QCJ33" s="33"/>
      <c r="QCK33" s="33"/>
      <c r="QCL33" s="33"/>
      <c r="QCM33" s="33"/>
      <c r="QCN33" s="33"/>
      <c r="QCO33" s="33"/>
      <c r="QCP33" s="33"/>
      <c r="QCQ33" s="33"/>
      <c r="QCR33" s="33"/>
      <c r="QCS33" s="33"/>
      <c r="QCT33" s="33"/>
      <c r="QCU33" s="33"/>
      <c r="QCV33" s="33"/>
      <c r="QCW33" s="33"/>
      <c r="QCX33" s="33"/>
      <c r="QCY33" s="33"/>
      <c r="QCZ33" s="33"/>
      <c r="QDA33" s="33"/>
      <c r="QDB33" s="33"/>
      <c r="QDC33" s="33"/>
      <c r="QDD33" s="33"/>
      <c r="QDE33" s="33"/>
      <c r="QDF33" s="33"/>
      <c r="QDG33" s="33"/>
      <c r="QDH33" s="33"/>
      <c r="QDI33" s="33"/>
      <c r="QDJ33" s="33"/>
      <c r="QDK33" s="33"/>
      <c r="QDL33" s="33"/>
      <c r="QDM33" s="33"/>
      <c r="QDN33" s="33"/>
      <c r="QDO33" s="33"/>
      <c r="QDP33" s="33"/>
      <c r="QDQ33" s="33"/>
      <c r="QDR33" s="33"/>
      <c r="QDS33" s="33"/>
      <c r="QDT33" s="33"/>
      <c r="QDU33" s="33"/>
      <c r="QDV33" s="33"/>
      <c r="QDW33" s="33"/>
      <c r="QDX33" s="33"/>
      <c r="QDY33" s="33"/>
      <c r="QDZ33" s="33"/>
      <c r="QEA33" s="33"/>
      <c r="QEB33" s="33"/>
      <c r="QEC33" s="33"/>
      <c r="QED33" s="33"/>
      <c r="QEE33" s="33"/>
      <c r="QEF33" s="33"/>
      <c r="QEG33" s="33"/>
      <c r="QEH33" s="33"/>
      <c r="QEI33" s="33"/>
      <c r="QEJ33" s="33"/>
      <c r="QEK33" s="33"/>
      <c r="QEL33" s="33"/>
      <c r="QEM33" s="33"/>
      <c r="QEN33" s="33"/>
      <c r="QEO33" s="33"/>
      <c r="QEP33" s="33"/>
      <c r="QEQ33" s="33"/>
      <c r="QER33" s="33"/>
      <c r="QES33" s="33"/>
      <c r="QET33" s="33"/>
      <c r="QEU33" s="33"/>
      <c r="QEV33" s="33"/>
      <c r="QEW33" s="33"/>
      <c r="QEX33" s="33"/>
      <c r="QEY33" s="33"/>
      <c r="QEZ33" s="33"/>
      <c r="QFA33" s="33"/>
      <c r="QFB33" s="33"/>
      <c r="QFC33" s="33"/>
      <c r="QFD33" s="33"/>
      <c r="QFE33" s="33"/>
      <c r="QFF33" s="33"/>
      <c r="QFG33" s="33"/>
      <c r="QFH33" s="33"/>
      <c r="QFI33" s="33"/>
      <c r="QFJ33" s="33"/>
      <c r="QFK33" s="33"/>
      <c r="QFL33" s="33"/>
      <c r="QFM33" s="33"/>
      <c r="QFN33" s="33"/>
      <c r="QFO33" s="33"/>
      <c r="QFP33" s="33"/>
      <c r="QFQ33" s="33"/>
      <c r="QFR33" s="33"/>
      <c r="QFS33" s="33"/>
      <c r="QFT33" s="33"/>
      <c r="QFU33" s="33"/>
      <c r="QFV33" s="33"/>
      <c r="QFW33" s="33"/>
      <c r="QFX33" s="33"/>
      <c r="QFY33" s="33"/>
      <c r="QFZ33" s="33"/>
      <c r="QGA33" s="33"/>
      <c r="QGB33" s="33"/>
      <c r="QGC33" s="33"/>
      <c r="QGD33" s="33"/>
      <c r="QGE33" s="33"/>
      <c r="QGF33" s="33"/>
      <c r="QGG33" s="33"/>
      <c r="QGH33" s="33"/>
      <c r="QGI33" s="33"/>
      <c r="QGJ33" s="33"/>
      <c r="QGK33" s="33"/>
      <c r="QGL33" s="33"/>
      <c r="QGM33" s="33"/>
      <c r="QGN33" s="33"/>
      <c r="QGO33" s="33"/>
      <c r="QGP33" s="33"/>
      <c r="QGQ33" s="33"/>
      <c r="QGR33" s="33"/>
      <c r="QGS33" s="33"/>
      <c r="QGT33" s="33"/>
      <c r="QGU33" s="33"/>
      <c r="QGV33" s="33"/>
      <c r="QGW33" s="33"/>
      <c r="QGX33" s="33"/>
      <c r="QGY33" s="33"/>
      <c r="QGZ33" s="33"/>
      <c r="QHA33" s="33"/>
      <c r="QHB33" s="33"/>
      <c r="QHC33" s="33"/>
      <c r="QHD33" s="33"/>
      <c r="QHE33" s="33"/>
      <c r="QHF33" s="33"/>
      <c r="QHG33" s="33"/>
      <c r="QHH33" s="33"/>
      <c r="QHI33" s="33"/>
      <c r="QHJ33" s="33"/>
      <c r="QHK33" s="33"/>
      <c r="QHL33" s="33"/>
      <c r="QHM33" s="33"/>
      <c r="QHN33" s="33"/>
      <c r="QHO33" s="33"/>
      <c r="QHP33" s="33"/>
      <c r="QHQ33" s="33"/>
      <c r="QHR33" s="33"/>
      <c r="QHS33" s="33"/>
      <c r="QHT33" s="33"/>
      <c r="QHU33" s="33"/>
      <c r="QHV33" s="33"/>
      <c r="QHW33" s="33"/>
      <c r="QHX33" s="33"/>
      <c r="QHY33" s="33"/>
      <c r="QHZ33" s="33"/>
      <c r="QIA33" s="33"/>
      <c r="QIB33" s="33"/>
      <c r="QIC33" s="33"/>
      <c r="QID33" s="33"/>
      <c r="QIE33" s="33"/>
      <c r="QIF33" s="33"/>
      <c r="QIG33" s="33"/>
      <c r="QIH33" s="33"/>
      <c r="QII33" s="33"/>
      <c r="QIJ33" s="33"/>
      <c r="QIK33" s="33"/>
      <c r="QIL33" s="33"/>
      <c r="QIM33" s="33"/>
      <c r="QIN33" s="33"/>
      <c r="QIO33" s="33"/>
      <c r="QIP33" s="33"/>
      <c r="QIQ33" s="33"/>
      <c r="QIR33" s="33"/>
      <c r="QIS33" s="33"/>
      <c r="QIT33" s="33"/>
      <c r="QIU33" s="33"/>
      <c r="QIV33" s="33"/>
      <c r="QIW33" s="33"/>
      <c r="QIX33" s="33"/>
      <c r="QIY33" s="33"/>
      <c r="QIZ33" s="33"/>
      <c r="QJA33" s="33"/>
      <c r="QJB33" s="33"/>
      <c r="QJC33" s="33"/>
      <c r="QJD33" s="33"/>
      <c r="QJE33" s="33"/>
      <c r="QJF33" s="33"/>
      <c r="QJG33" s="33"/>
      <c r="QJH33" s="33"/>
      <c r="QJI33" s="33"/>
      <c r="QJJ33" s="33"/>
      <c r="QJK33" s="33"/>
      <c r="QJL33" s="33"/>
      <c r="QJM33" s="33"/>
      <c r="QJN33" s="33"/>
      <c r="QJO33" s="33"/>
      <c r="QJP33" s="33"/>
      <c r="QJQ33" s="33"/>
      <c r="QJR33" s="33"/>
      <c r="QJS33" s="33"/>
      <c r="QJT33" s="33"/>
      <c r="QJU33" s="33"/>
      <c r="QJV33" s="33"/>
      <c r="QJW33" s="33"/>
      <c r="QJX33" s="33"/>
      <c r="QJY33" s="33"/>
      <c r="QJZ33" s="33"/>
      <c r="QKA33" s="33"/>
      <c r="QKB33" s="33"/>
      <c r="QKC33" s="33"/>
      <c r="QKD33" s="33"/>
      <c r="QKE33" s="33"/>
      <c r="QKF33" s="33"/>
      <c r="QKG33" s="33"/>
      <c r="QKH33" s="33"/>
      <c r="QKI33" s="33"/>
      <c r="QKJ33" s="33"/>
      <c r="QKK33" s="33"/>
      <c r="QKL33" s="33"/>
      <c r="QKM33" s="33"/>
      <c r="QKN33" s="33"/>
      <c r="QKO33" s="33"/>
      <c r="QKP33" s="33"/>
      <c r="QKQ33" s="33"/>
      <c r="QKR33" s="33"/>
      <c r="QKS33" s="33"/>
      <c r="QKT33" s="33"/>
      <c r="QKU33" s="33"/>
      <c r="QKV33" s="33"/>
      <c r="QKW33" s="33"/>
      <c r="QKX33" s="33"/>
      <c r="QKY33" s="33"/>
      <c r="QKZ33" s="33"/>
      <c r="QLA33" s="33"/>
      <c r="QLB33" s="33"/>
      <c r="QLC33" s="33"/>
      <c r="QLD33" s="33"/>
      <c r="QLE33" s="33"/>
      <c r="QLF33" s="33"/>
      <c r="QLG33" s="33"/>
      <c r="QLH33" s="33"/>
      <c r="QLI33" s="33"/>
      <c r="QLJ33" s="33"/>
      <c r="QLK33" s="33"/>
      <c r="QLL33" s="33"/>
      <c r="QLM33" s="33"/>
      <c r="QLN33" s="33"/>
      <c r="QLO33" s="33"/>
      <c r="QLP33" s="33"/>
      <c r="QLQ33" s="33"/>
      <c r="QLR33" s="33"/>
      <c r="QLS33" s="33"/>
      <c r="QLT33" s="33"/>
      <c r="QLU33" s="33"/>
      <c r="QLV33" s="33"/>
      <c r="QLW33" s="33"/>
      <c r="QLX33" s="33"/>
      <c r="QLY33" s="33"/>
      <c r="QLZ33" s="33"/>
      <c r="QMA33" s="33"/>
      <c r="QMB33" s="33"/>
      <c r="QMC33" s="33"/>
      <c r="QMD33" s="33"/>
      <c r="QME33" s="33"/>
      <c r="QMF33" s="33"/>
      <c r="QMG33" s="33"/>
      <c r="QMH33" s="33"/>
      <c r="QMI33" s="33"/>
      <c r="QMJ33" s="33"/>
      <c r="QMK33" s="33"/>
      <c r="QML33" s="33"/>
      <c r="QMM33" s="33"/>
      <c r="QMN33" s="33"/>
      <c r="QMO33" s="33"/>
      <c r="QMP33" s="33"/>
      <c r="QMQ33" s="33"/>
      <c r="QMR33" s="33"/>
      <c r="QMS33" s="33"/>
      <c r="QMT33" s="33"/>
      <c r="QMU33" s="33"/>
      <c r="QMV33" s="33"/>
      <c r="QMW33" s="33"/>
      <c r="QMX33" s="33"/>
      <c r="QMY33" s="33"/>
      <c r="QMZ33" s="33"/>
      <c r="QNA33" s="33"/>
      <c r="QNB33" s="33"/>
      <c r="QNC33" s="33"/>
      <c r="QND33" s="33"/>
      <c r="QNE33" s="33"/>
      <c r="QNF33" s="33"/>
      <c r="QNG33" s="33"/>
      <c r="QNH33" s="33"/>
      <c r="QNI33" s="33"/>
      <c r="QNJ33" s="33"/>
      <c r="QNK33" s="33"/>
      <c r="QNL33" s="33"/>
      <c r="QNM33" s="33"/>
      <c r="QNN33" s="33"/>
      <c r="QNO33" s="33"/>
      <c r="QNP33" s="33"/>
      <c r="QNQ33" s="33"/>
      <c r="QNR33" s="33"/>
      <c r="QNS33" s="33"/>
      <c r="QNT33" s="33"/>
      <c r="QNU33" s="33"/>
      <c r="QNV33" s="33"/>
      <c r="QNW33" s="33"/>
      <c r="QNX33" s="33"/>
      <c r="QNY33" s="33"/>
      <c r="QNZ33" s="33"/>
      <c r="QOA33" s="33"/>
      <c r="QOB33" s="33"/>
      <c r="QOC33" s="33"/>
      <c r="QOD33" s="33"/>
      <c r="QOE33" s="33"/>
      <c r="QOF33" s="33"/>
      <c r="QOG33" s="33"/>
      <c r="QOH33" s="33"/>
      <c r="QOI33" s="33"/>
      <c r="QOJ33" s="33"/>
      <c r="QOK33" s="33"/>
      <c r="QOL33" s="33"/>
      <c r="QOM33" s="33"/>
      <c r="QON33" s="33"/>
      <c r="QOO33" s="33"/>
      <c r="QOP33" s="33"/>
      <c r="QOQ33" s="33"/>
      <c r="QOR33" s="33"/>
      <c r="QOS33" s="33"/>
      <c r="QOT33" s="33"/>
      <c r="QOU33" s="33"/>
      <c r="QOV33" s="33"/>
      <c r="QOW33" s="33"/>
      <c r="QOX33" s="33"/>
      <c r="QOY33" s="33"/>
      <c r="QOZ33" s="33"/>
      <c r="QPA33" s="33"/>
      <c r="QPB33" s="33"/>
      <c r="QPC33" s="33"/>
      <c r="QPD33" s="33"/>
      <c r="QPE33" s="33"/>
      <c r="QPF33" s="33"/>
      <c r="QPG33" s="33"/>
      <c r="QPH33" s="33"/>
      <c r="QPI33" s="33"/>
      <c r="QPJ33" s="33"/>
      <c r="QPK33" s="33"/>
      <c r="QPL33" s="33"/>
      <c r="QPM33" s="33"/>
      <c r="QPN33" s="33"/>
      <c r="QPO33" s="33"/>
      <c r="QPP33" s="33"/>
      <c r="QPQ33" s="33"/>
      <c r="QPR33" s="33"/>
      <c r="QPS33" s="33"/>
      <c r="QPT33" s="33"/>
      <c r="QPU33" s="33"/>
      <c r="QPV33" s="33"/>
      <c r="QPW33" s="33"/>
      <c r="QPX33" s="33"/>
      <c r="QPY33" s="33"/>
      <c r="QPZ33" s="33"/>
      <c r="QQA33" s="33"/>
      <c r="QQB33" s="33"/>
      <c r="QQC33" s="33"/>
      <c r="QQD33" s="33"/>
      <c r="QQE33" s="33"/>
      <c r="QQF33" s="33"/>
      <c r="QQG33" s="33"/>
      <c r="QQH33" s="33"/>
      <c r="QQI33" s="33"/>
      <c r="QQJ33" s="33"/>
      <c r="QQK33" s="33"/>
      <c r="QQL33" s="33"/>
      <c r="QQM33" s="33"/>
      <c r="QQN33" s="33"/>
      <c r="QQO33" s="33"/>
      <c r="QQP33" s="33"/>
      <c r="QQQ33" s="33"/>
      <c r="QQR33" s="33"/>
      <c r="QQS33" s="33"/>
      <c r="QQT33" s="33"/>
      <c r="QQU33" s="33"/>
      <c r="QQV33" s="33"/>
      <c r="QQW33" s="33"/>
      <c r="QQX33" s="33"/>
      <c r="QQY33" s="33"/>
      <c r="QQZ33" s="33"/>
      <c r="QRA33" s="33"/>
      <c r="QRB33" s="33"/>
      <c r="QRC33" s="33"/>
      <c r="QRD33" s="33"/>
      <c r="QRE33" s="33"/>
      <c r="QRF33" s="33"/>
      <c r="QRG33" s="33"/>
      <c r="QRH33" s="33"/>
      <c r="QRI33" s="33"/>
      <c r="QRJ33" s="33"/>
      <c r="QRK33" s="33"/>
      <c r="QRL33" s="33"/>
      <c r="QRM33" s="33"/>
      <c r="QRN33" s="33"/>
      <c r="QRO33" s="33"/>
      <c r="QRP33" s="33"/>
      <c r="QRQ33" s="33"/>
      <c r="QRR33" s="33"/>
      <c r="QRS33" s="33"/>
      <c r="QRT33" s="33"/>
      <c r="QRU33" s="33"/>
      <c r="QRV33" s="33"/>
      <c r="QRW33" s="33"/>
      <c r="QRX33" s="33"/>
      <c r="QRY33" s="33"/>
      <c r="QRZ33" s="33"/>
      <c r="QSA33" s="33"/>
      <c r="QSB33" s="33"/>
      <c r="QSC33" s="33"/>
      <c r="QSD33" s="33"/>
      <c r="QSE33" s="33"/>
      <c r="QSF33" s="33"/>
      <c r="QSG33" s="33"/>
      <c r="QSH33" s="33"/>
      <c r="QSI33" s="33"/>
      <c r="QSJ33" s="33"/>
      <c r="QSK33" s="33"/>
      <c r="QSL33" s="33"/>
      <c r="QSM33" s="33"/>
      <c r="QSN33" s="33"/>
      <c r="QSO33" s="33"/>
      <c r="QSP33" s="33"/>
      <c r="QSQ33" s="33"/>
      <c r="QSR33" s="33"/>
      <c r="QSS33" s="33"/>
      <c r="QST33" s="33"/>
      <c r="QSU33" s="33"/>
      <c r="QSV33" s="33"/>
      <c r="QSW33" s="33"/>
      <c r="QSX33" s="33"/>
      <c r="QSY33" s="33"/>
      <c r="QSZ33" s="33"/>
      <c r="QTA33" s="33"/>
      <c r="QTB33" s="33"/>
      <c r="QTC33" s="33"/>
      <c r="QTD33" s="33"/>
      <c r="QTE33" s="33"/>
      <c r="QTF33" s="33"/>
      <c r="QTG33" s="33"/>
      <c r="QTH33" s="33"/>
      <c r="QTI33" s="33"/>
      <c r="QTJ33" s="33"/>
      <c r="QTK33" s="33"/>
      <c r="QTL33" s="33"/>
      <c r="QTM33" s="33"/>
      <c r="QTN33" s="33"/>
      <c r="QTO33" s="33"/>
      <c r="QTP33" s="33"/>
      <c r="QTQ33" s="33"/>
      <c r="QTR33" s="33"/>
      <c r="QTS33" s="33"/>
      <c r="QTT33" s="33"/>
      <c r="QTU33" s="33"/>
      <c r="QTV33" s="33"/>
      <c r="QTW33" s="33"/>
      <c r="QTX33" s="33"/>
      <c r="QTY33" s="33"/>
      <c r="QTZ33" s="33"/>
      <c r="QUA33" s="33"/>
      <c r="QUB33" s="33"/>
      <c r="QUC33" s="33"/>
      <c r="QUD33" s="33"/>
      <c r="QUE33" s="33"/>
      <c r="QUF33" s="33"/>
      <c r="QUG33" s="33"/>
      <c r="QUH33" s="33"/>
      <c r="QUI33" s="33"/>
      <c r="QUJ33" s="33"/>
      <c r="QUK33" s="33"/>
      <c r="QUL33" s="33"/>
      <c r="QUM33" s="33"/>
      <c r="QUN33" s="33"/>
      <c r="QUO33" s="33"/>
      <c r="QUP33" s="33"/>
      <c r="QUQ33" s="33"/>
      <c r="QUR33" s="33"/>
      <c r="QUS33" s="33"/>
      <c r="QUT33" s="33"/>
      <c r="QUU33" s="33"/>
      <c r="QUV33" s="33"/>
      <c r="QUW33" s="33"/>
      <c r="QUX33" s="33"/>
      <c r="QUY33" s="33"/>
      <c r="QUZ33" s="33"/>
      <c r="QVA33" s="33"/>
      <c r="QVB33" s="33"/>
      <c r="QVC33" s="33"/>
      <c r="QVD33" s="33"/>
      <c r="QVE33" s="33"/>
      <c r="QVF33" s="33"/>
      <c r="QVG33" s="33"/>
      <c r="QVH33" s="33"/>
      <c r="QVI33" s="33"/>
      <c r="QVJ33" s="33"/>
      <c r="QVK33" s="33"/>
      <c r="QVL33" s="33"/>
      <c r="QVM33" s="33"/>
      <c r="QVN33" s="33"/>
      <c r="QVO33" s="33"/>
      <c r="QVP33" s="33"/>
      <c r="QVQ33" s="33"/>
      <c r="QVR33" s="33"/>
      <c r="QVS33" s="33"/>
      <c r="QVT33" s="33"/>
      <c r="QVU33" s="33"/>
      <c r="QVV33" s="33"/>
      <c r="QVW33" s="33"/>
      <c r="QVX33" s="33"/>
      <c r="QVY33" s="33"/>
      <c r="QVZ33" s="33"/>
      <c r="QWA33" s="33"/>
      <c r="QWB33" s="33"/>
      <c r="QWC33" s="33"/>
      <c r="QWD33" s="33"/>
      <c r="QWE33" s="33"/>
      <c r="QWF33" s="33"/>
      <c r="QWG33" s="33"/>
      <c r="QWH33" s="33"/>
      <c r="QWI33" s="33"/>
      <c r="QWJ33" s="33"/>
      <c r="QWK33" s="33"/>
      <c r="QWL33" s="33"/>
      <c r="QWM33" s="33"/>
      <c r="QWN33" s="33"/>
      <c r="QWO33" s="33"/>
      <c r="QWP33" s="33"/>
      <c r="QWQ33" s="33"/>
      <c r="QWR33" s="33"/>
      <c r="QWS33" s="33"/>
      <c r="QWT33" s="33"/>
      <c r="QWU33" s="33"/>
      <c r="QWV33" s="33"/>
      <c r="QWW33" s="33"/>
      <c r="QWX33" s="33"/>
      <c r="QWY33" s="33"/>
      <c r="QWZ33" s="33"/>
      <c r="QXA33" s="33"/>
      <c r="QXB33" s="33"/>
      <c r="QXC33" s="33"/>
      <c r="QXD33" s="33"/>
      <c r="QXE33" s="33"/>
      <c r="QXF33" s="33"/>
      <c r="QXG33" s="33"/>
      <c r="QXH33" s="33"/>
      <c r="QXI33" s="33"/>
      <c r="QXJ33" s="33"/>
      <c r="QXK33" s="33"/>
      <c r="QXL33" s="33"/>
      <c r="QXM33" s="33"/>
      <c r="QXN33" s="33"/>
      <c r="QXO33" s="33"/>
      <c r="QXP33" s="33"/>
      <c r="QXQ33" s="33"/>
      <c r="QXR33" s="33"/>
      <c r="QXS33" s="33"/>
      <c r="QXT33" s="33"/>
      <c r="QXU33" s="33"/>
      <c r="QXV33" s="33"/>
      <c r="QXW33" s="33"/>
      <c r="QXX33" s="33"/>
      <c r="QXY33" s="33"/>
      <c r="QXZ33" s="33"/>
      <c r="QYA33" s="33"/>
      <c r="QYB33" s="33"/>
      <c r="QYC33" s="33"/>
      <c r="QYD33" s="33"/>
      <c r="QYE33" s="33"/>
      <c r="QYF33" s="33"/>
      <c r="QYG33" s="33"/>
      <c r="QYH33" s="33"/>
      <c r="QYI33" s="33"/>
      <c r="QYJ33" s="33"/>
      <c r="QYK33" s="33"/>
      <c r="QYL33" s="33"/>
      <c r="QYM33" s="33"/>
      <c r="QYN33" s="33"/>
      <c r="QYO33" s="33"/>
      <c r="QYP33" s="33"/>
      <c r="QYQ33" s="33"/>
      <c r="QYR33" s="33"/>
      <c r="QYS33" s="33"/>
      <c r="QYT33" s="33"/>
      <c r="QYU33" s="33"/>
      <c r="QYV33" s="33"/>
      <c r="QYW33" s="33"/>
      <c r="QYX33" s="33"/>
      <c r="QYY33" s="33"/>
      <c r="QYZ33" s="33"/>
      <c r="QZA33" s="33"/>
      <c r="QZB33" s="33"/>
      <c r="QZC33" s="33"/>
      <c r="QZD33" s="33"/>
      <c r="QZE33" s="33"/>
      <c r="QZF33" s="33"/>
      <c r="QZG33" s="33"/>
      <c r="QZH33" s="33"/>
      <c r="QZI33" s="33"/>
      <c r="QZJ33" s="33"/>
      <c r="QZK33" s="33"/>
      <c r="QZL33" s="33"/>
      <c r="QZM33" s="33"/>
      <c r="QZN33" s="33"/>
      <c r="QZO33" s="33"/>
      <c r="QZP33" s="33"/>
      <c r="QZQ33" s="33"/>
      <c r="QZR33" s="33"/>
      <c r="QZS33" s="33"/>
      <c r="QZT33" s="33"/>
      <c r="QZU33" s="33"/>
      <c r="QZV33" s="33"/>
      <c r="QZW33" s="33"/>
      <c r="QZX33" s="33"/>
      <c r="QZY33" s="33"/>
      <c r="QZZ33" s="33"/>
      <c r="RAA33" s="33"/>
      <c r="RAB33" s="33"/>
      <c r="RAC33" s="33"/>
      <c r="RAD33" s="33"/>
      <c r="RAE33" s="33"/>
      <c r="RAF33" s="33"/>
      <c r="RAG33" s="33"/>
      <c r="RAH33" s="33"/>
      <c r="RAI33" s="33"/>
      <c r="RAJ33" s="33"/>
      <c r="RAK33" s="33"/>
      <c r="RAL33" s="33"/>
      <c r="RAM33" s="33"/>
      <c r="RAN33" s="33"/>
      <c r="RAO33" s="33"/>
      <c r="RAP33" s="33"/>
      <c r="RAQ33" s="33"/>
      <c r="RAR33" s="33"/>
      <c r="RAS33" s="33"/>
      <c r="RAT33" s="33"/>
      <c r="RAU33" s="33"/>
      <c r="RAV33" s="33"/>
      <c r="RAW33" s="33"/>
      <c r="RAX33" s="33"/>
      <c r="RAY33" s="33"/>
      <c r="RAZ33" s="33"/>
      <c r="RBA33" s="33"/>
      <c r="RBB33" s="33"/>
      <c r="RBC33" s="33"/>
      <c r="RBD33" s="33"/>
      <c r="RBE33" s="33"/>
      <c r="RBF33" s="33"/>
      <c r="RBG33" s="33"/>
      <c r="RBH33" s="33"/>
      <c r="RBI33" s="33"/>
      <c r="RBJ33" s="33"/>
      <c r="RBK33" s="33"/>
      <c r="RBL33" s="33"/>
      <c r="RBM33" s="33"/>
      <c r="RBN33" s="33"/>
      <c r="RBO33" s="33"/>
      <c r="RBP33" s="33"/>
      <c r="RBQ33" s="33"/>
      <c r="RBR33" s="33"/>
      <c r="RBS33" s="33"/>
      <c r="RBT33" s="33"/>
      <c r="RBU33" s="33"/>
      <c r="RBV33" s="33"/>
      <c r="RBW33" s="33"/>
      <c r="RBX33" s="33"/>
      <c r="RBY33" s="33"/>
      <c r="RBZ33" s="33"/>
      <c r="RCA33" s="33"/>
      <c r="RCB33" s="33"/>
      <c r="RCC33" s="33"/>
      <c r="RCD33" s="33"/>
      <c r="RCE33" s="33"/>
      <c r="RCF33" s="33"/>
      <c r="RCG33" s="33"/>
      <c r="RCH33" s="33"/>
      <c r="RCI33" s="33"/>
      <c r="RCJ33" s="33"/>
      <c r="RCK33" s="33"/>
      <c r="RCL33" s="33"/>
      <c r="RCM33" s="33"/>
      <c r="RCN33" s="33"/>
      <c r="RCO33" s="33"/>
      <c r="RCP33" s="33"/>
      <c r="RCQ33" s="33"/>
      <c r="RCR33" s="33"/>
      <c r="RCS33" s="33"/>
      <c r="RCT33" s="33"/>
      <c r="RCU33" s="33"/>
      <c r="RCV33" s="33"/>
      <c r="RCW33" s="33"/>
      <c r="RCX33" s="33"/>
      <c r="RCY33" s="33"/>
      <c r="RCZ33" s="33"/>
      <c r="RDA33" s="33"/>
      <c r="RDB33" s="33"/>
      <c r="RDC33" s="33"/>
      <c r="RDD33" s="33"/>
      <c r="RDE33" s="33"/>
      <c r="RDF33" s="33"/>
      <c r="RDG33" s="33"/>
      <c r="RDH33" s="33"/>
      <c r="RDI33" s="33"/>
      <c r="RDJ33" s="33"/>
      <c r="RDK33" s="33"/>
      <c r="RDL33" s="33"/>
      <c r="RDM33" s="33"/>
      <c r="RDN33" s="33"/>
      <c r="RDO33" s="33"/>
      <c r="RDP33" s="33"/>
      <c r="RDQ33" s="33"/>
      <c r="RDR33" s="33"/>
      <c r="RDS33" s="33"/>
      <c r="RDT33" s="33"/>
      <c r="RDU33" s="33"/>
      <c r="RDV33" s="33"/>
      <c r="RDW33" s="33"/>
      <c r="RDX33" s="33"/>
      <c r="RDY33" s="33"/>
      <c r="RDZ33" s="33"/>
      <c r="REA33" s="33"/>
      <c r="REB33" s="33"/>
      <c r="REC33" s="33"/>
      <c r="RED33" s="33"/>
      <c r="REE33" s="33"/>
      <c r="REF33" s="33"/>
      <c r="REG33" s="33"/>
      <c r="REH33" s="33"/>
      <c r="REI33" s="33"/>
      <c r="REJ33" s="33"/>
      <c r="REK33" s="33"/>
      <c r="REL33" s="33"/>
      <c r="REM33" s="33"/>
      <c r="REN33" s="33"/>
      <c r="REO33" s="33"/>
      <c r="REP33" s="33"/>
      <c r="REQ33" s="33"/>
      <c r="RER33" s="33"/>
      <c r="RES33" s="33"/>
      <c r="RET33" s="33"/>
      <c r="REU33" s="33"/>
      <c r="REV33" s="33"/>
      <c r="REW33" s="33"/>
      <c r="REX33" s="33"/>
      <c r="REY33" s="33"/>
      <c r="REZ33" s="33"/>
      <c r="RFA33" s="33"/>
      <c r="RFB33" s="33"/>
      <c r="RFC33" s="33"/>
      <c r="RFD33" s="33"/>
      <c r="RFE33" s="33"/>
      <c r="RFF33" s="33"/>
      <c r="RFG33" s="33"/>
      <c r="RFH33" s="33"/>
      <c r="RFI33" s="33"/>
      <c r="RFJ33" s="33"/>
      <c r="RFK33" s="33"/>
      <c r="RFL33" s="33"/>
      <c r="RFM33" s="33"/>
      <c r="RFN33" s="33"/>
      <c r="RFO33" s="33"/>
      <c r="RFP33" s="33"/>
      <c r="RFQ33" s="33"/>
      <c r="RFR33" s="33"/>
      <c r="RFS33" s="33"/>
      <c r="RFT33" s="33"/>
      <c r="RFU33" s="33"/>
      <c r="RFV33" s="33"/>
      <c r="RFW33" s="33"/>
      <c r="RFX33" s="33"/>
      <c r="RFY33" s="33"/>
      <c r="RFZ33" s="33"/>
      <c r="RGA33" s="33"/>
      <c r="RGB33" s="33"/>
      <c r="RGC33" s="33"/>
      <c r="RGD33" s="33"/>
      <c r="RGE33" s="33"/>
      <c r="RGF33" s="33"/>
      <c r="RGG33" s="33"/>
      <c r="RGH33" s="33"/>
      <c r="RGI33" s="33"/>
      <c r="RGJ33" s="33"/>
      <c r="RGK33" s="33"/>
      <c r="RGL33" s="33"/>
      <c r="RGM33" s="33"/>
      <c r="RGN33" s="33"/>
      <c r="RGO33" s="33"/>
      <c r="RGP33" s="33"/>
      <c r="RGQ33" s="33"/>
      <c r="RGR33" s="33"/>
      <c r="RGS33" s="33"/>
      <c r="RGT33" s="33"/>
      <c r="RGU33" s="33"/>
      <c r="RGV33" s="33"/>
      <c r="RGW33" s="33"/>
      <c r="RGX33" s="33"/>
      <c r="RGY33" s="33"/>
      <c r="RGZ33" s="33"/>
      <c r="RHA33" s="33"/>
      <c r="RHB33" s="33"/>
      <c r="RHC33" s="33"/>
      <c r="RHD33" s="33"/>
      <c r="RHE33" s="33"/>
      <c r="RHF33" s="33"/>
      <c r="RHG33" s="33"/>
      <c r="RHH33" s="33"/>
      <c r="RHI33" s="33"/>
      <c r="RHJ33" s="33"/>
      <c r="RHK33" s="33"/>
      <c r="RHL33" s="33"/>
      <c r="RHM33" s="33"/>
      <c r="RHN33" s="33"/>
      <c r="RHO33" s="33"/>
      <c r="RHP33" s="33"/>
      <c r="RHQ33" s="33"/>
      <c r="RHR33" s="33"/>
      <c r="RHS33" s="33"/>
      <c r="RHT33" s="33"/>
      <c r="RHU33" s="33"/>
      <c r="RHV33" s="33"/>
      <c r="RHW33" s="33"/>
      <c r="RHX33" s="33"/>
      <c r="RHY33" s="33"/>
      <c r="RHZ33" s="33"/>
      <c r="RIA33" s="33"/>
      <c r="RIB33" s="33"/>
      <c r="RIC33" s="33"/>
      <c r="RID33" s="33"/>
      <c r="RIE33" s="33"/>
      <c r="RIF33" s="33"/>
      <c r="RIG33" s="33"/>
      <c r="RIH33" s="33"/>
      <c r="RII33" s="33"/>
      <c r="RIJ33" s="33"/>
      <c r="RIK33" s="33"/>
      <c r="RIL33" s="33"/>
      <c r="RIM33" s="33"/>
      <c r="RIN33" s="33"/>
      <c r="RIO33" s="33"/>
      <c r="RIP33" s="33"/>
      <c r="RIQ33" s="33"/>
      <c r="RIR33" s="33"/>
      <c r="RIS33" s="33"/>
      <c r="RIT33" s="33"/>
      <c r="RIU33" s="33"/>
      <c r="RIV33" s="33"/>
      <c r="RIW33" s="33"/>
      <c r="RIX33" s="33"/>
      <c r="RIY33" s="33"/>
      <c r="RIZ33" s="33"/>
      <c r="RJA33" s="33"/>
      <c r="RJB33" s="33"/>
      <c r="RJC33" s="33"/>
      <c r="RJD33" s="33"/>
      <c r="RJE33" s="33"/>
      <c r="RJF33" s="33"/>
      <c r="RJG33" s="33"/>
      <c r="RJH33" s="33"/>
      <c r="RJI33" s="33"/>
      <c r="RJJ33" s="33"/>
      <c r="RJK33" s="33"/>
      <c r="RJL33" s="33"/>
      <c r="RJM33" s="33"/>
      <c r="RJN33" s="33"/>
      <c r="RJO33" s="33"/>
      <c r="RJP33" s="33"/>
      <c r="RJQ33" s="33"/>
      <c r="RJR33" s="33"/>
      <c r="RJS33" s="33"/>
      <c r="RJT33" s="33"/>
      <c r="RJU33" s="33"/>
      <c r="RJV33" s="33"/>
      <c r="RJW33" s="33"/>
      <c r="RJX33" s="33"/>
      <c r="RJY33" s="33"/>
      <c r="RJZ33" s="33"/>
      <c r="RKA33" s="33"/>
      <c r="RKB33" s="33"/>
      <c r="RKC33" s="33"/>
      <c r="RKD33" s="33"/>
      <c r="RKE33" s="33"/>
      <c r="RKF33" s="33"/>
      <c r="RKG33" s="33"/>
      <c r="RKH33" s="33"/>
      <c r="RKI33" s="33"/>
      <c r="RKJ33" s="33"/>
      <c r="RKK33" s="33"/>
      <c r="RKL33" s="33"/>
      <c r="RKM33" s="33"/>
      <c r="RKN33" s="33"/>
      <c r="RKO33" s="33"/>
      <c r="RKP33" s="33"/>
      <c r="RKQ33" s="33"/>
      <c r="RKR33" s="33"/>
      <c r="RKS33" s="33"/>
      <c r="RKT33" s="33"/>
      <c r="RKU33" s="33"/>
      <c r="RKV33" s="33"/>
      <c r="RKW33" s="33"/>
      <c r="RKX33" s="33"/>
      <c r="RKY33" s="33"/>
      <c r="RKZ33" s="33"/>
      <c r="RLA33" s="33"/>
      <c r="RLB33" s="33"/>
      <c r="RLC33" s="33"/>
      <c r="RLD33" s="33"/>
      <c r="RLE33" s="33"/>
      <c r="RLF33" s="33"/>
      <c r="RLG33" s="33"/>
      <c r="RLH33" s="33"/>
      <c r="RLI33" s="33"/>
      <c r="RLJ33" s="33"/>
      <c r="RLK33" s="33"/>
      <c r="RLL33" s="33"/>
      <c r="RLM33" s="33"/>
      <c r="RLN33" s="33"/>
      <c r="RLO33" s="33"/>
      <c r="RLP33" s="33"/>
      <c r="RLQ33" s="33"/>
      <c r="RLR33" s="33"/>
      <c r="RLS33" s="33"/>
      <c r="RLT33" s="33"/>
      <c r="RLU33" s="33"/>
      <c r="RLV33" s="33"/>
      <c r="RLW33" s="33"/>
      <c r="RLX33" s="33"/>
      <c r="RLY33" s="33"/>
      <c r="RLZ33" s="33"/>
      <c r="RMA33" s="33"/>
      <c r="RMB33" s="33"/>
      <c r="RMC33" s="33"/>
      <c r="RMD33" s="33"/>
      <c r="RME33" s="33"/>
      <c r="RMF33" s="33"/>
      <c r="RMG33" s="33"/>
      <c r="RMH33" s="33"/>
      <c r="RMI33" s="33"/>
      <c r="RMJ33" s="33"/>
      <c r="RMK33" s="33"/>
      <c r="RML33" s="33"/>
      <c r="RMM33" s="33"/>
      <c r="RMN33" s="33"/>
      <c r="RMO33" s="33"/>
      <c r="RMP33" s="33"/>
      <c r="RMQ33" s="33"/>
      <c r="RMR33" s="33"/>
      <c r="RMS33" s="33"/>
      <c r="RMT33" s="33"/>
      <c r="RMU33" s="33"/>
      <c r="RMV33" s="33"/>
      <c r="RMW33" s="33"/>
      <c r="RMX33" s="33"/>
      <c r="RMY33" s="33"/>
      <c r="RMZ33" s="33"/>
      <c r="RNA33" s="33"/>
      <c r="RNB33" s="33"/>
      <c r="RNC33" s="33"/>
      <c r="RND33" s="33"/>
      <c r="RNE33" s="33"/>
      <c r="RNF33" s="33"/>
      <c r="RNG33" s="33"/>
      <c r="RNH33" s="33"/>
      <c r="RNI33" s="33"/>
      <c r="RNJ33" s="33"/>
      <c r="RNK33" s="33"/>
      <c r="RNL33" s="33"/>
      <c r="RNM33" s="33"/>
      <c r="RNN33" s="33"/>
      <c r="RNO33" s="33"/>
      <c r="RNP33" s="33"/>
      <c r="RNQ33" s="33"/>
      <c r="RNR33" s="33"/>
      <c r="RNS33" s="33"/>
      <c r="RNT33" s="33"/>
      <c r="RNU33" s="33"/>
      <c r="RNV33" s="33"/>
      <c r="RNW33" s="33"/>
      <c r="RNX33" s="33"/>
      <c r="RNY33" s="33"/>
      <c r="RNZ33" s="33"/>
      <c r="ROA33" s="33"/>
      <c r="ROB33" s="33"/>
      <c r="ROC33" s="33"/>
      <c r="ROD33" s="33"/>
      <c r="ROE33" s="33"/>
      <c r="ROF33" s="33"/>
      <c r="ROG33" s="33"/>
      <c r="ROH33" s="33"/>
      <c r="ROI33" s="33"/>
      <c r="ROJ33" s="33"/>
      <c r="ROK33" s="33"/>
      <c r="ROL33" s="33"/>
      <c r="ROM33" s="33"/>
      <c r="RON33" s="33"/>
      <c r="ROO33" s="33"/>
      <c r="ROP33" s="33"/>
      <c r="ROQ33" s="33"/>
      <c r="ROR33" s="33"/>
      <c r="ROS33" s="33"/>
      <c r="ROT33" s="33"/>
      <c r="ROU33" s="33"/>
      <c r="ROV33" s="33"/>
      <c r="ROW33" s="33"/>
      <c r="ROX33" s="33"/>
      <c r="ROY33" s="33"/>
      <c r="ROZ33" s="33"/>
      <c r="RPA33" s="33"/>
      <c r="RPB33" s="33"/>
      <c r="RPC33" s="33"/>
      <c r="RPD33" s="33"/>
      <c r="RPE33" s="33"/>
      <c r="RPF33" s="33"/>
      <c r="RPG33" s="33"/>
      <c r="RPH33" s="33"/>
      <c r="RPI33" s="33"/>
      <c r="RPJ33" s="33"/>
      <c r="RPK33" s="33"/>
      <c r="RPL33" s="33"/>
      <c r="RPM33" s="33"/>
      <c r="RPN33" s="33"/>
      <c r="RPO33" s="33"/>
      <c r="RPP33" s="33"/>
      <c r="RPQ33" s="33"/>
      <c r="RPR33" s="33"/>
      <c r="RPS33" s="33"/>
      <c r="RPT33" s="33"/>
      <c r="RPU33" s="33"/>
      <c r="RPV33" s="33"/>
      <c r="RPW33" s="33"/>
      <c r="RPX33" s="33"/>
      <c r="RPY33" s="33"/>
      <c r="RPZ33" s="33"/>
      <c r="RQA33" s="33"/>
      <c r="RQB33" s="33"/>
      <c r="RQC33" s="33"/>
      <c r="RQD33" s="33"/>
      <c r="RQE33" s="33"/>
      <c r="RQF33" s="33"/>
      <c r="RQG33" s="33"/>
      <c r="RQH33" s="33"/>
      <c r="RQI33" s="33"/>
      <c r="RQJ33" s="33"/>
      <c r="RQK33" s="33"/>
      <c r="RQL33" s="33"/>
      <c r="RQM33" s="33"/>
      <c r="RQN33" s="33"/>
      <c r="RQO33" s="33"/>
      <c r="RQP33" s="33"/>
      <c r="RQQ33" s="33"/>
      <c r="RQR33" s="33"/>
      <c r="RQS33" s="33"/>
      <c r="RQT33" s="33"/>
      <c r="RQU33" s="33"/>
      <c r="RQV33" s="33"/>
      <c r="RQW33" s="33"/>
      <c r="RQX33" s="33"/>
      <c r="RQY33" s="33"/>
      <c r="RQZ33" s="33"/>
      <c r="RRA33" s="33"/>
      <c r="RRB33" s="33"/>
      <c r="RRC33" s="33"/>
      <c r="RRD33" s="33"/>
      <c r="RRE33" s="33"/>
      <c r="RRF33" s="33"/>
      <c r="RRG33" s="33"/>
      <c r="RRH33" s="33"/>
      <c r="RRI33" s="33"/>
      <c r="RRJ33" s="33"/>
      <c r="RRK33" s="33"/>
      <c r="RRL33" s="33"/>
      <c r="RRM33" s="33"/>
      <c r="RRN33" s="33"/>
      <c r="RRO33" s="33"/>
      <c r="RRP33" s="33"/>
      <c r="RRQ33" s="33"/>
      <c r="RRR33" s="33"/>
      <c r="RRS33" s="33"/>
      <c r="RRT33" s="33"/>
      <c r="RRU33" s="33"/>
      <c r="RRV33" s="33"/>
      <c r="RRW33" s="33"/>
      <c r="RRX33" s="33"/>
      <c r="RRY33" s="33"/>
      <c r="RRZ33" s="33"/>
      <c r="RSA33" s="33"/>
      <c r="RSB33" s="33"/>
      <c r="RSC33" s="33"/>
      <c r="RSD33" s="33"/>
      <c r="RSE33" s="33"/>
      <c r="RSF33" s="33"/>
      <c r="RSG33" s="33"/>
      <c r="RSH33" s="33"/>
      <c r="RSI33" s="33"/>
      <c r="RSJ33" s="33"/>
      <c r="RSK33" s="33"/>
      <c r="RSL33" s="33"/>
      <c r="RSM33" s="33"/>
      <c r="RSN33" s="33"/>
      <c r="RSO33" s="33"/>
      <c r="RSP33" s="33"/>
      <c r="RSQ33" s="33"/>
      <c r="RSR33" s="33"/>
      <c r="RSS33" s="33"/>
      <c r="RST33" s="33"/>
      <c r="RSU33" s="33"/>
      <c r="RSV33" s="33"/>
      <c r="RSW33" s="33"/>
      <c r="RSX33" s="33"/>
      <c r="RSY33" s="33"/>
      <c r="RSZ33" s="33"/>
      <c r="RTA33" s="33"/>
      <c r="RTB33" s="33"/>
      <c r="RTC33" s="33"/>
      <c r="RTD33" s="33"/>
      <c r="RTE33" s="33"/>
      <c r="RTF33" s="33"/>
      <c r="RTG33" s="33"/>
      <c r="RTH33" s="33"/>
      <c r="RTI33" s="33"/>
      <c r="RTJ33" s="33"/>
      <c r="RTK33" s="33"/>
      <c r="RTL33" s="33"/>
      <c r="RTM33" s="33"/>
      <c r="RTN33" s="33"/>
      <c r="RTO33" s="33"/>
      <c r="RTP33" s="33"/>
      <c r="RTQ33" s="33"/>
      <c r="RTR33" s="33"/>
      <c r="RTS33" s="33"/>
      <c r="RTT33" s="33"/>
      <c r="RTU33" s="33"/>
      <c r="RTV33" s="33"/>
      <c r="RTW33" s="33"/>
      <c r="RTX33" s="33"/>
      <c r="RTY33" s="33"/>
      <c r="RTZ33" s="33"/>
      <c r="RUA33" s="33"/>
      <c r="RUB33" s="33"/>
      <c r="RUC33" s="33"/>
      <c r="RUD33" s="33"/>
      <c r="RUE33" s="33"/>
      <c r="RUF33" s="33"/>
      <c r="RUG33" s="33"/>
      <c r="RUH33" s="33"/>
      <c r="RUI33" s="33"/>
      <c r="RUJ33" s="33"/>
      <c r="RUK33" s="33"/>
      <c r="RUL33" s="33"/>
      <c r="RUM33" s="33"/>
      <c r="RUN33" s="33"/>
      <c r="RUO33" s="33"/>
      <c r="RUP33" s="33"/>
      <c r="RUQ33" s="33"/>
      <c r="RUR33" s="33"/>
      <c r="RUS33" s="33"/>
      <c r="RUT33" s="33"/>
      <c r="RUU33" s="33"/>
      <c r="RUV33" s="33"/>
      <c r="RUW33" s="33"/>
      <c r="RUX33" s="33"/>
      <c r="RUY33" s="33"/>
      <c r="RUZ33" s="33"/>
      <c r="RVA33" s="33"/>
      <c r="RVB33" s="33"/>
      <c r="RVC33" s="33"/>
      <c r="RVD33" s="33"/>
      <c r="RVE33" s="33"/>
      <c r="RVF33" s="33"/>
      <c r="RVG33" s="33"/>
      <c r="RVH33" s="33"/>
      <c r="RVI33" s="33"/>
      <c r="RVJ33" s="33"/>
      <c r="RVK33" s="33"/>
      <c r="RVL33" s="33"/>
      <c r="RVM33" s="33"/>
      <c r="RVN33" s="33"/>
      <c r="RVO33" s="33"/>
      <c r="RVP33" s="33"/>
      <c r="RVQ33" s="33"/>
      <c r="RVR33" s="33"/>
      <c r="RVS33" s="33"/>
      <c r="RVT33" s="33"/>
      <c r="RVU33" s="33"/>
      <c r="RVV33" s="33"/>
      <c r="RVW33" s="33"/>
      <c r="RVX33" s="33"/>
      <c r="RVY33" s="33"/>
      <c r="RVZ33" s="33"/>
      <c r="RWA33" s="33"/>
      <c r="RWB33" s="33"/>
      <c r="RWC33" s="33"/>
      <c r="RWD33" s="33"/>
      <c r="RWE33" s="33"/>
      <c r="RWF33" s="33"/>
      <c r="RWG33" s="33"/>
      <c r="RWH33" s="33"/>
      <c r="RWI33" s="33"/>
      <c r="RWJ33" s="33"/>
      <c r="RWK33" s="33"/>
      <c r="RWL33" s="33"/>
      <c r="RWM33" s="33"/>
      <c r="RWN33" s="33"/>
      <c r="RWO33" s="33"/>
      <c r="RWP33" s="33"/>
      <c r="RWQ33" s="33"/>
      <c r="RWR33" s="33"/>
      <c r="RWS33" s="33"/>
      <c r="RWT33" s="33"/>
      <c r="RWU33" s="33"/>
      <c r="RWV33" s="33"/>
      <c r="RWW33" s="33"/>
      <c r="RWX33" s="33"/>
      <c r="RWY33" s="33"/>
      <c r="RWZ33" s="33"/>
      <c r="RXA33" s="33"/>
      <c r="RXB33" s="33"/>
      <c r="RXC33" s="33"/>
      <c r="RXD33" s="33"/>
      <c r="RXE33" s="33"/>
      <c r="RXF33" s="33"/>
      <c r="RXG33" s="33"/>
      <c r="RXH33" s="33"/>
      <c r="RXI33" s="33"/>
      <c r="RXJ33" s="33"/>
      <c r="RXK33" s="33"/>
      <c r="RXL33" s="33"/>
      <c r="RXM33" s="33"/>
      <c r="RXN33" s="33"/>
      <c r="RXO33" s="33"/>
      <c r="RXP33" s="33"/>
      <c r="RXQ33" s="33"/>
      <c r="RXR33" s="33"/>
      <c r="RXS33" s="33"/>
      <c r="RXT33" s="33"/>
      <c r="RXU33" s="33"/>
      <c r="RXV33" s="33"/>
      <c r="RXW33" s="33"/>
      <c r="RXX33" s="33"/>
      <c r="RXY33" s="33"/>
      <c r="RXZ33" s="33"/>
      <c r="RYA33" s="33"/>
      <c r="RYB33" s="33"/>
      <c r="RYC33" s="33"/>
      <c r="RYD33" s="33"/>
      <c r="RYE33" s="33"/>
      <c r="RYF33" s="33"/>
      <c r="RYG33" s="33"/>
      <c r="RYH33" s="33"/>
      <c r="RYI33" s="33"/>
      <c r="RYJ33" s="33"/>
      <c r="RYK33" s="33"/>
      <c r="RYL33" s="33"/>
      <c r="RYM33" s="33"/>
      <c r="RYN33" s="33"/>
      <c r="RYO33" s="33"/>
      <c r="RYP33" s="33"/>
      <c r="RYQ33" s="33"/>
      <c r="RYR33" s="33"/>
      <c r="RYS33" s="33"/>
      <c r="RYT33" s="33"/>
      <c r="RYU33" s="33"/>
      <c r="RYV33" s="33"/>
      <c r="RYW33" s="33"/>
      <c r="RYX33" s="33"/>
      <c r="RYY33" s="33"/>
      <c r="RYZ33" s="33"/>
      <c r="RZA33" s="33"/>
      <c r="RZB33" s="33"/>
      <c r="RZC33" s="33"/>
      <c r="RZD33" s="33"/>
      <c r="RZE33" s="33"/>
      <c r="RZF33" s="33"/>
      <c r="RZG33" s="33"/>
      <c r="RZH33" s="33"/>
      <c r="RZI33" s="33"/>
      <c r="RZJ33" s="33"/>
      <c r="RZK33" s="33"/>
      <c r="RZL33" s="33"/>
      <c r="RZM33" s="33"/>
      <c r="RZN33" s="33"/>
      <c r="RZO33" s="33"/>
      <c r="RZP33" s="33"/>
      <c r="RZQ33" s="33"/>
      <c r="RZR33" s="33"/>
      <c r="RZS33" s="33"/>
      <c r="RZT33" s="33"/>
      <c r="RZU33" s="33"/>
      <c r="RZV33" s="33"/>
      <c r="RZW33" s="33"/>
      <c r="RZX33" s="33"/>
      <c r="RZY33" s="33"/>
      <c r="RZZ33" s="33"/>
      <c r="SAA33" s="33"/>
      <c r="SAB33" s="33"/>
      <c r="SAC33" s="33"/>
      <c r="SAD33" s="33"/>
      <c r="SAE33" s="33"/>
      <c r="SAF33" s="33"/>
      <c r="SAG33" s="33"/>
      <c r="SAH33" s="33"/>
      <c r="SAI33" s="33"/>
      <c r="SAJ33" s="33"/>
      <c r="SAK33" s="33"/>
      <c r="SAL33" s="33"/>
      <c r="SAM33" s="33"/>
      <c r="SAN33" s="33"/>
      <c r="SAO33" s="33"/>
      <c r="SAP33" s="33"/>
      <c r="SAQ33" s="33"/>
      <c r="SAR33" s="33"/>
      <c r="SAS33" s="33"/>
      <c r="SAT33" s="33"/>
      <c r="SAU33" s="33"/>
      <c r="SAV33" s="33"/>
      <c r="SAW33" s="33"/>
      <c r="SAX33" s="33"/>
      <c r="SAY33" s="33"/>
      <c r="SAZ33" s="33"/>
      <c r="SBA33" s="33"/>
      <c r="SBB33" s="33"/>
      <c r="SBC33" s="33"/>
      <c r="SBD33" s="33"/>
      <c r="SBE33" s="33"/>
      <c r="SBF33" s="33"/>
      <c r="SBG33" s="33"/>
      <c r="SBH33" s="33"/>
      <c r="SBI33" s="33"/>
      <c r="SBJ33" s="33"/>
      <c r="SBK33" s="33"/>
      <c r="SBL33" s="33"/>
      <c r="SBM33" s="33"/>
      <c r="SBN33" s="33"/>
      <c r="SBO33" s="33"/>
      <c r="SBP33" s="33"/>
      <c r="SBQ33" s="33"/>
      <c r="SBR33" s="33"/>
      <c r="SBS33" s="33"/>
      <c r="SBT33" s="33"/>
      <c r="SBU33" s="33"/>
      <c r="SBV33" s="33"/>
      <c r="SBW33" s="33"/>
      <c r="SBX33" s="33"/>
      <c r="SBY33" s="33"/>
      <c r="SBZ33" s="33"/>
      <c r="SCA33" s="33"/>
      <c r="SCB33" s="33"/>
      <c r="SCC33" s="33"/>
      <c r="SCD33" s="33"/>
      <c r="SCE33" s="33"/>
      <c r="SCF33" s="33"/>
      <c r="SCG33" s="33"/>
      <c r="SCH33" s="33"/>
      <c r="SCI33" s="33"/>
      <c r="SCJ33" s="33"/>
      <c r="SCK33" s="33"/>
      <c r="SCL33" s="33"/>
      <c r="SCM33" s="33"/>
      <c r="SCN33" s="33"/>
      <c r="SCO33" s="33"/>
      <c r="SCP33" s="33"/>
      <c r="SCQ33" s="33"/>
      <c r="SCR33" s="33"/>
      <c r="SCS33" s="33"/>
      <c r="SCT33" s="33"/>
      <c r="SCU33" s="33"/>
      <c r="SCV33" s="33"/>
      <c r="SCW33" s="33"/>
      <c r="SCX33" s="33"/>
      <c r="SCY33" s="33"/>
      <c r="SCZ33" s="33"/>
      <c r="SDA33" s="33"/>
      <c r="SDB33" s="33"/>
      <c r="SDC33" s="33"/>
      <c r="SDD33" s="33"/>
      <c r="SDE33" s="33"/>
      <c r="SDF33" s="33"/>
      <c r="SDG33" s="33"/>
      <c r="SDH33" s="33"/>
      <c r="SDI33" s="33"/>
      <c r="SDJ33" s="33"/>
      <c r="SDK33" s="33"/>
      <c r="SDL33" s="33"/>
      <c r="SDM33" s="33"/>
      <c r="SDN33" s="33"/>
      <c r="SDO33" s="33"/>
      <c r="SDP33" s="33"/>
      <c r="SDQ33" s="33"/>
      <c r="SDR33" s="33"/>
      <c r="SDS33" s="33"/>
      <c r="SDT33" s="33"/>
      <c r="SDU33" s="33"/>
      <c r="SDV33" s="33"/>
      <c r="SDW33" s="33"/>
      <c r="SDX33" s="33"/>
      <c r="SDY33" s="33"/>
      <c r="SDZ33" s="33"/>
      <c r="SEA33" s="33"/>
      <c r="SEB33" s="33"/>
      <c r="SEC33" s="33"/>
      <c r="SED33" s="33"/>
      <c r="SEE33" s="33"/>
      <c r="SEF33" s="33"/>
      <c r="SEG33" s="33"/>
      <c r="SEH33" s="33"/>
      <c r="SEI33" s="33"/>
      <c r="SEJ33" s="33"/>
      <c r="SEK33" s="33"/>
      <c r="SEL33" s="33"/>
      <c r="SEM33" s="33"/>
      <c r="SEN33" s="33"/>
      <c r="SEO33" s="33"/>
      <c r="SEP33" s="33"/>
      <c r="SEQ33" s="33"/>
      <c r="SER33" s="33"/>
      <c r="SES33" s="33"/>
      <c r="SET33" s="33"/>
      <c r="SEU33" s="33"/>
      <c r="SEV33" s="33"/>
      <c r="SEW33" s="33"/>
      <c r="SEX33" s="33"/>
      <c r="SEY33" s="33"/>
      <c r="SEZ33" s="33"/>
      <c r="SFA33" s="33"/>
      <c r="SFB33" s="33"/>
      <c r="SFC33" s="33"/>
      <c r="SFD33" s="33"/>
      <c r="SFE33" s="33"/>
      <c r="SFF33" s="33"/>
      <c r="SFG33" s="33"/>
      <c r="SFH33" s="33"/>
      <c r="SFI33" s="33"/>
      <c r="SFJ33" s="33"/>
      <c r="SFK33" s="33"/>
      <c r="SFL33" s="33"/>
      <c r="SFM33" s="33"/>
      <c r="SFN33" s="33"/>
      <c r="SFO33" s="33"/>
      <c r="SFP33" s="33"/>
      <c r="SFQ33" s="33"/>
      <c r="SFR33" s="33"/>
      <c r="SFS33" s="33"/>
      <c r="SFT33" s="33"/>
      <c r="SFU33" s="33"/>
      <c r="SFV33" s="33"/>
      <c r="SFW33" s="33"/>
      <c r="SFX33" s="33"/>
      <c r="SFY33" s="33"/>
      <c r="SFZ33" s="33"/>
      <c r="SGA33" s="33"/>
      <c r="SGB33" s="33"/>
      <c r="SGC33" s="33"/>
      <c r="SGD33" s="33"/>
      <c r="SGE33" s="33"/>
      <c r="SGF33" s="33"/>
      <c r="SGG33" s="33"/>
      <c r="SGH33" s="33"/>
      <c r="SGI33" s="33"/>
      <c r="SGJ33" s="33"/>
      <c r="SGK33" s="33"/>
      <c r="SGL33" s="33"/>
      <c r="SGM33" s="33"/>
      <c r="SGN33" s="33"/>
      <c r="SGO33" s="33"/>
      <c r="SGP33" s="33"/>
      <c r="SGQ33" s="33"/>
      <c r="SGR33" s="33"/>
      <c r="SGS33" s="33"/>
      <c r="SGT33" s="33"/>
      <c r="SGU33" s="33"/>
      <c r="SGV33" s="33"/>
      <c r="SGW33" s="33"/>
      <c r="SGX33" s="33"/>
      <c r="SGY33" s="33"/>
      <c r="SGZ33" s="33"/>
      <c r="SHA33" s="33"/>
      <c r="SHB33" s="33"/>
      <c r="SHC33" s="33"/>
      <c r="SHD33" s="33"/>
      <c r="SHE33" s="33"/>
      <c r="SHF33" s="33"/>
      <c r="SHG33" s="33"/>
      <c r="SHH33" s="33"/>
      <c r="SHI33" s="33"/>
      <c r="SHJ33" s="33"/>
      <c r="SHK33" s="33"/>
      <c r="SHL33" s="33"/>
      <c r="SHM33" s="33"/>
      <c r="SHN33" s="33"/>
      <c r="SHO33" s="33"/>
      <c r="SHP33" s="33"/>
      <c r="SHQ33" s="33"/>
      <c r="SHR33" s="33"/>
      <c r="SHS33" s="33"/>
      <c r="SHT33" s="33"/>
      <c r="SHU33" s="33"/>
      <c r="SHV33" s="33"/>
      <c r="SHW33" s="33"/>
      <c r="SHX33" s="33"/>
      <c r="SHY33" s="33"/>
      <c r="SHZ33" s="33"/>
      <c r="SIA33" s="33"/>
      <c r="SIB33" s="33"/>
      <c r="SIC33" s="33"/>
      <c r="SID33" s="33"/>
      <c r="SIE33" s="33"/>
      <c r="SIF33" s="33"/>
      <c r="SIG33" s="33"/>
      <c r="SIH33" s="33"/>
      <c r="SII33" s="33"/>
      <c r="SIJ33" s="33"/>
      <c r="SIK33" s="33"/>
      <c r="SIL33" s="33"/>
      <c r="SIM33" s="33"/>
      <c r="SIN33" s="33"/>
      <c r="SIO33" s="33"/>
      <c r="SIP33" s="33"/>
      <c r="SIQ33" s="33"/>
      <c r="SIR33" s="33"/>
      <c r="SIS33" s="33"/>
      <c r="SIT33" s="33"/>
      <c r="SIU33" s="33"/>
      <c r="SIV33" s="33"/>
      <c r="SIW33" s="33"/>
      <c r="SIX33" s="33"/>
      <c r="SIY33" s="33"/>
      <c r="SIZ33" s="33"/>
      <c r="SJA33" s="33"/>
      <c r="SJB33" s="33"/>
      <c r="SJC33" s="33"/>
      <c r="SJD33" s="33"/>
      <c r="SJE33" s="33"/>
      <c r="SJF33" s="33"/>
      <c r="SJG33" s="33"/>
      <c r="SJH33" s="33"/>
      <c r="SJI33" s="33"/>
      <c r="SJJ33" s="33"/>
      <c r="SJK33" s="33"/>
      <c r="SJL33" s="33"/>
      <c r="SJM33" s="33"/>
      <c r="SJN33" s="33"/>
      <c r="SJO33" s="33"/>
      <c r="SJP33" s="33"/>
      <c r="SJQ33" s="33"/>
      <c r="SJR33" s="33"/>
      <c r="SJS33" s="33"/>
      <c r="SJT33" s="33"/>
      <c r="SJU33" s="33"/>
      <c r="SJV33" s="33"/>
      <c r="SJW33" s="33"/>
      <c r="SJX33" s="33"/>
      <c r="SJY33" s="33"/>
      <c r="SJZ33" s="33"/>
      <c r="SKA33" s="33"/>
      <c r="SKB33" s="33"/>
      <c r="SKC33" s="33"/>
      <c r="SKD33" s="33"/>
      <c r="SKE33" s="33"/>
      <c r="SKF33" s="33"/>
      <c r="SKG33" s="33"/>
      <c r="SKH33" s="33"/>
      <c r="SKI33" s="33"/>
      <c r="SKJ33" s="33"/>
      <c r="SKK33" s="33"/>
      <c r="SKL33" s="33"/>
      <c r="SKM33" s="33"/>
      <c r="SKN33" s="33"/>
      <c r="SKO33" s="33"/>
      <c r="SKP33" s="33"/>
      <c r="SKQ33" s="33"/>
      <c r="SKR33" s="33"/>
      <c r="SKS33" s="33"/>
      <c r="SKT33" s="33"/>
      <c r="SKU33" s="33"/>
      <c r="SKV33" s="33"/>
      <c r="SKW33" s="33"/>
      <c r="SKX33" s="33"/>
      <c r="SKY33" s="33"/>
      <c r="SKZ33" s="33"/>
      <c r="SLA33" s="33"/>
      <c r="SLB33" s="33"/>
      <c r="SLC33" s="33"/>
      <c r="SLD33" s="33"/>
      <c r="SLE33" s="33"/>
      <c r="SLF33" s="33"/>
      <c r="SLG33" s="33"/>
      <c r="SLH33" s="33"/>
      <c r="SLI33" s="33"/>
      <c r="SLJ33" s="33"/>
      <c r="SLK33" s="33"/>
      <c r="SLL33" s="33"/>
      <c r="SLM33" s="33"/>
      <c r="SLN33" s="33"/>
      <c r="SLO33" s="33"/>
      <c r="SLP33" s="33"/>
      <c r="SLQ33" s="33"/>
      <c r="SLR33" s="33"/>
      <c r="SLS33" s="33"/>
      <c r="SLT33" s="33"/>
      <c r="SLU33" s="33"/>
      <c r="SLV33" s="33"/>
      <c r="SLW33" s="33"/>
      <c r="SLX33" s="33"/>
      <c r="SLY33" s="33"/>
      <c r="SLZ33" s="33"/>
      <c r="SMA33" s="33"/>
      <c r="SMB33" s="33"/>
      <c r="SMC33" s="33"/>
      <c r="SMD33" s="33"/>
      <c r="SME33" s="33"/>
      <c r="SMF33" s="33"/>
      <c r="SMG33" s="33"/>
      <c r="SMH33" s="33"/>
      <c r="SMI33" s="33"/>
      <c r="SMJ33" s="33"/>
      <c r="SMK33" s="33"/>
      <c r="SML33" s="33"/>
      <c r="SMM33" s="33"/>
      <c r="SMN33" s="33"/>
      <c r="SMO33" s="33"/>
      <c r="SMP33" s="33"/>
      <c r="SMQ33" s="33"/>
      <c r="SMR33" s="33"/>
      <c r="SMS33" s="33"/>
      <c r="SMT33" s="33"/>
      <c r="SMU33" s="33"/>
      <c r="SMV33" s="33"/>
      <c r="SMW33" s="33"/>
      <c r="SMX33" s="33"/>
      <c r="SMY33" s="33"/>
      <c r="SMZ33" s="33"/>
      <c r="SNA33" s="33"/>
      <c r="SNB33" s="33"/>
      <c r="SNC33" s="33"/>
      <c r="SND33" s="33"/>
      <c r="SNE33" s="33"/>
      <c r="SNF33" s="33"/>
      <c r="SNG33" s="33"/>
      <c r="SNH33" s="33"/>
      <c r="SNI33" s="33"/>
      <c r="SNJ33" s="33"/>
      <c r="SNK33" s="33"/>
      <c r="SNL33" s="33"/>
      <c r="SNM33" s="33"/>
      <c r="SNN33" s="33"/>
      <c r="SNO33" s="33"/>
      <c r="SNP33" s="33"/>
      <c r="SNQ33" s="33"/>
      <c r="SNR33" s="33"/>
      <c r="SNS33" s="33"/>
      <c r="SNT33" s="33"/>
      <c r="SNU33" s="33"/>
      <c r="SNV33" s="33"/>
      <c r="SNW33" s="33"/>
      <c r="SNX33" s="33"/>
      <c r="SNY33" s="33"/>
      <c r="SNZ33" s="33"/>
      <c r="SOA33" s="33"/>
      <c r="SOB33" s="33"/>
      <c r="SOC33" s="33"/>
      <c r="SOD33" s="33"/>
      <c r="SOE33" s="33"/>
      <c r="SOF33" s="33"/>
      <c r="SOG33" s="33"/>
      <c r="SOH33" s="33"/>
      <c r="SOI33" s="33"/>
      <c r="SOJ33" s="33"/>
      <c r="SOK33" s="33"/>
      <c r="SOL33" s="33"/>
      <c r="SOM33" s="33"/>
      <c r="SON33" s="33"/>
      <c r="SOO33" s="33"/>
      <c r="SOP33" s="33"/>
      <c r="SOQ33" s="33"/>
      <c r="SOR33" s="33"/>
      <c r="SOS33" s="33"/>
      <c r="SOT33" s="33"/>
      <c r="SOU33" s="33"/>
      <c r="SOV33" s="33"/>
      <c r="SOW33" s="33"/>
      <c r="SOX33" s="33"/>
      <c r="SOY33" s="33"/>
      <c r="SOZ33" s="33"/>
      <c r="SPA33" s="33"/>
      <c r="SPB33" s="33"/>
      <c r="SPC33" s="33"/>
      <c r="SPD33" s="33"/>
      <c r="SPE33" s="33"/>
      <c r="SPF33" s="33"/>
      <c r="SPG33" s="33"/>
      <c r="SPH33" s="33"/>
      <c r="SPI33" s="33"/>
      <c r="SPJ33" s="33"/>
      <c r="SPK33" s="33"/>
      <c r="SPL33" s="33"/>
      <c r="SPM33" s="33"/>
      <c r="SPN33" s="33"/>
      <c r="SPO33" s="33"/>
      <c r="SPP33" s="33"/>
      <c r="SPQ33" s="33"/>
      <c r="SPR33" s="33"/>
      <c r="SPS33" s="33"/>
      <c r="SPT33" s="33"/>
      <c r="SPU33" s="33"/>
      <c r="SPV33" s="33"/>
      <c r="SPW33" s="33"/>
      <c r="SPX33" s="33"/>
      <c r="SPY33" s="33"/>
      <c r="SPZ33" s="33"/>
      <c r="SQA33" s="33"/>
      <c r="SQB33" s="33"/>
      <c r="SQC33" s="33"/>
      <c r="SQD33" s="33"/>
      <c r="SQE33" s="33"/>
      <c r="SQF33" s="33"/>
      <c r="SQG33" s="33"/>
      <c r="SQH33" s="33"/>
      <c r="SQI33" s="33"/>
      <c r="SQJ33" s="33"/>
      <c r="SQK33" s="33"/>
      <c r="SQL33" s="33"/>
      <c r="SQM33" s="33"/>
      <c r="SQN33" s="33"/>
      <c r="SQO33" s="33"/>
      <c r="SQP33" s="33"/>
      <c r="SQQ33" s="33"/>
      <c r="SQR33" s="33"/>
      <c r="SQS33" s="33"/>
      <c r="SQT33" s="33"/>
      <c r="SQU33" s="33"/>
      <c r="SQV33" s="33"/>
      <c r="SQW33" s="33"/>
      <c r="SQX33" s="33"/>
      <c r="SQY33" s="33"/>
      <c r="SQZ33" s="33"/>
      <c r="SRA33" s="33"/>
      <c r="SRB33" s="33"/>
      <c r="SRC33" s="33"/>
      <c r="SRD33" s="33"/>
      <c r="SRE33" s="33"/>
      <c r="SRF33" s="33"/>
      <c r="SRG33" s="33"/>
      <c r="SRH33" s="33"/>
      <c r="SRI33" s="33"/>
      <c r="SRJ33" s="33"/>
      <c r="SRK33" s="33"/>
      <c r="SRL33" s="33"/>
      <c r="SRM33" s="33"/>
      <c r="SRN33" s="33"/>
      <c r="SRO33" s="33"/>
      <c r="SRP33" s="33"/>
      <c r="SRQ33" s="33"/>
      <c r="SRR33" s="33"/>
      <c r="SRS33" s="33"/>
      <c r="SRT33" s="33"/>
      <c r="SRU33" s="33"/>
      <c r="SRV33" s="33"/>
      <c r="SRW33" s="33"/>
      <c r="SRX33" s="33"/>
      <c r="SRY33" s="33"/>
      <c r="SRZ33" s="33"/>
      <c r="SSA33" s="33"/>
      <c r="SSB33" s="33"/>
      <c r="SSC33" s="33"/>
      <c r="SSD33" s="33"/>
      <c r="SSE33" s="33"/>
      <c r="SSF33" s="33"/>
      <c r="SSG33" s="33"/>
      <c r="SSH33" s="33"/>
      <c r="SSI33" s="33"/>
      <c r="SSJ33" s="33"/>
      <c r="SSK33" s="33"/>
      <c r="SSL33" s="33"/>
      <c r="SSM33" s="33"/>
      <c r="SSN33" s="33"/>
      <c r="SSO33" s="33"/>
      <c r="SSP33" s="33"/>
      <c r="SSQ33" s="33"/>
      <c r="SSR33" s="33"/>
      <c r="SSS33" s="33"/>
      <c r="SST33" s="33"/>
      <c r="SSU33" s="33"/>
      <c r="SSV33" s="33"/>
      <c r="SSW33" s="33"/>
      <c r="SSX33" s="33"/>
      <c r="SSY33" s="33"/>
      <c r="SSZ33" s="33"/>
      <c r="STA33" s="33"/>
      <c r="STB33" s="33"/>
      <c r="STC33" s="33"/>
      <c r="STD33" s="33"/>
      <c r="STE33" s="33"/>
      <c r="STF33" s="33"/>
      <c r="STG33" s="33"/>
      <c r="STH33" s="33"/>
      <c r="STI33" s="33"/>
      <c r="STJ33" s="33"/>
      <c r="STK33" s="33"/>
      <c r="STL33" s="33"/>
      <c r="STM33" s="33"/>
      <c r="STN33" s="33"/>
      <c r="STO33" s="33"/>
      <c r="STP33" s="33"/>
      <c r="STQ33" s="33"/>
      <c r="STR33" s="33"/>
      <c r="STS33" s="33"/>
      <c r="STT33" s="33"/>
      <c r="STU33" s="33"/>
      <c r="STV33" s="33"/>
      <c r="STW33" s="33"/>
      <c r="STX33" s="33"/>
      <c r="STY33" s="33"/>
      <c r="STZ33" s="33"/>
      <c r="SUA33" s="33"/>
      <c r="SUB33" s="33"/>
      <c r="SUC33" s="33"/>
      <c r="SUD33" s="33"/>
      <c r="SUE33" s="33"/>
      <c r="SUF33" s="33"/>
      <c r="SUG33" s="33"/>
      <c r="SUH33" s="33"/>
      <c r="SUI33" s="33"/>
      <c r="SUJ33" s="33"/>
      <c r="SUK33" s="33"/>
      <c r="SUL33" s="33"/>
      <c r="SUM33" s="33"/>
      <c r="SUN33" s="33"/>
      <c r="SUO33" s="33"/>
      <c r="SUP33" s="33"/>
      <c r="SUQ33" s="33"/>
      <c r="SUR33" s="33"/>
      <c r="SUS33" s="33"/>
      <c r="SUT33" s="33"/>
      <c r="SUU33" s="33"/>
      <c r="SUV33" s="33"/>
      <c r="SUW33" s="33"/>
      <c r="SUX33" s="33"/>
      <c r="SUY33" s="33"/>
      <c r="SUZ33" s="33"/>
      <c r="SVA33" s="33"/>
      <c r="SVB33" s="33"/>
      <c r="SVC33" s="33"/>
      <c r="SVD33" s="33"/>
      <c r="SVE33" s="33"/>
      <c r="SVF33" s="33"/>
      <c r="SVG33" s="33"/>
      <c r="SVH33" s="33"/>
      <c r="SVI33" s="33"/>
      <c r="SVJ33" s="33"/>
      <c r="SVK33" s="33"/>
      <c r="SVL33" s="33"/>
      <c r="SVM33" s="33"/>
      <c r="SVN33" s="33"/>
      <c r="SVO33" s="33"/>
      <c r="SVP33" s="33"/>
      <c r="SVQ33" s="33"/>
      <c r="SVR33" s="33"/>
      <c r="SVS33" s="33"/>
      <c r="SVT33" s="33"/>
      <c r="SVU33" s="33"/>
      <c r="SVV33" s="33"/>
      <c r="SVW33" s="33"/>
      <c r="SVX33" s="33"/>
      <c r="SVY33" s="33"/>
      <c r="SVZ33" s="33"/>
      <c r="SWA33" s="33"/>
      <c r="SWB33" s="33"/>
      <c r="SWC33" s="33"/>
      <c r="SWD33" s="33"/>
      <c r="SWE33" s="33"/>
      <c r="SWF33" s="33"/>
      <c r="SWG33" s="33"/>
      <c r="SWH33" s="33"/>
      <c r="SWI33" s="33"/>
      <c r="SWJ33" s="33"/>
      <c r="SWK33" s="33"/>
      <c r="SWL33" s="33"/>
      <c r="SWM33" s="33"/>
      <c r="SWN33" s="33"/>
      <c r="SWO33" s="33"/>
      <c r="SWP33" s="33"/>
      <c r="SWQ33" s="33"/>
      <c r="SWR33" s="33"/>
      <c r="SWS33" s="33"/>
      <c r="SWT33" s="33"/>
      <c r="SWU33" s="33"/>
      <c r="SWV33" s="33"/>
      <c r="SWW33" s="33"/>
      <c r="SWX33" s="33"/>
      <c r="SWY33" s="33"/>
      <c r="SWZ33" s="33"/>
      <c r="SXA33" s="33"/>
      <c r="SXB33" s="33"/>
      <c r="SXC33" s="33"/>
      <c r="SXD33" s="33"/>
      <c r="SXE33" s="33"/>
      <c r="SXF33" s="33"/>
      <c r="SXG33" s="33"/>
      <c r="SXH33" s="33"/>
      <c r="SXI33" s="33"/>
      <c r="SXJ33" s="33"/>
      <c r="SXK33" s="33"/>
      <c r="SXL33" s="33"/>
      <c r="SXM33" s="33"/>
      <c r="SXN33" s="33"/>
      <c r="SXO33" s="33"/>
      <c r="SXP33" s="33"/>
      <c r="SXQ33" s="33"/>
      <c r="SXR33" s="33"/>
      <c r="SXS33" s="33"/>
      <c r="SXT33" s="33"/>
      <c r="SXU33" s="33"/>
      <c r="SXV33" s="33"/>
      <c r="SXW33" s="33"/>
      <c r="SXX33" s="33"/>
      <c r="SXY33" s="33"/>
      <c r="SXZ33" s="33"/>
      <c r="SYA33" s="33"/>
      <c r="SYB33" s="33"/>
      <c r="SYC33" s="33"/>
      <c r="SYD33" s="33"/>
      <c r="SYE33" s="33"/>
      <c r="SYF33" s="33"/>
      <c r="SYG33" s="33"/>
      <c r="SYH33" s="33"/>
      <c r="SYI33" s="33"/>
      <c r="SYJ33" s="33"/>
      <c r="SYK33" s="33"/>
      <c r="SYL33" s="33"/>
      <c r="SYM33" s="33"/>
      <c r="SYN33" s="33"/>
      <c r="SYO33" s="33"/>
      <c r="SYP33" s="33"/>
      <c r="SYQ33" s="33"/>
      <c r="SYR33" s="33"/>
      <c r="SYS33" s="33"/>
      <c r="SYT33" s="33"/>
      <c r="SYU33" s="33"/>
      <c r="SYV33" s="33"/>
      <c r="SYW33" s="33"/>
      <c r="SYX33" s="33"/>
      <c r="SYY33" s="33"/>
      <c r="SYZ33" s="33"/>
      <c r="SZA33" s="33"/>
      <c r="SZB33" s="33"/>
      <c r="SZC33" s="33"/>
      <c r="SZD33" s="33"/>
      <c r="SZE33" s="33"/>
      <c r="SZF33" s="33"/>
      <c r="SZG33" s="33"/>
      <c r="SZH33" s="33"/>
      <c r="SZI33" s="33"/>
      <c r="SZJ33" s="33"/>
      <c r="SZK33" s="33"/>
      <c r="SZL33" s="33"/>
      <c r="SZM33" s="33"/>
      <c r="SZN33" s="33"/>
      <c r="SZO33" s="33"/>
      <c r="SZP33" s="33"/>
      <c r="SZQ33" s="33"/>
      <c r="SZR33" s="33"/>
      <c r="SZS33" s="33"/>
      <c r="SZT33" s="33"/>
      <c r="SZU33" s="33"/>
      <c r="SZV33" s="33"/>
      <c r="SZW33" s="33"/>
      <c r="SZX33" s="33"/>
      <c r="SZY33" s="33"/>
      <c r="SZZ33" s="33"/>
      <c r="TAA33" s="33"/>
      <c r="TAB33" s="33"/>
      <c r="TAC33" s="33"/>
      <c r="TAD33" s="33"/>
      <c r="TAE33" s="33"/>
      <c r="TAF33" s="33"/>
      <c r="TAG33" s="33"/>
      <c r="TAH33" s="33"/>
      <c r="TAI33" s="33"/>
      <c r="TAJ33" s="33"/>
      <c r="TAK33" s="33"/>
      <c r="TAL33" s="33"/>
      <c r="TAM33" s="33"/>
      <c r="TAN33" s="33"/>
      <c r="TAO33" s="33"/>
      <c r="TAP33" s="33"/>
      <c r="TAQ33" s="33"/>
      <c r="TAR33" s="33"/>
      <c r="TAS33" s="33"/>
      <c r="TAT33" s="33"/>
      <c r="TAU33" s="33"/>
      <c r="TAV33" s="33"/>
      <c r="TAW33" s="33"/>
      <c r="TAX33" s="33"/>
      <c r="TAY33" s="33"/>
      <c r="TAZ33" s="33"/>
      <c r="TBA33" s="33"/>
      <c r="TBB33" s="33"/>
      <c r="TBC33" s="33"/>
      <c r="TBD33" s="33"/>
      <c r="TBE33" s="33"/>
      <c r="TBF33" s="33"/>
      <c r="TBG33" s="33"/>
      <c r="TBH33" s="33"/>
      <c r="TBI33" s="33"/>
      <c r="TBJ33" s="33"/>
      <c r="TBK33" s="33"/>
      <c r="TBL33" s="33"/>
      <c r="TBM33" s="33"/>
      <c r="TBN33" s="33"/>
      <c r="TBO33" s="33"/>
      <c r="TBP33" s="33"/>
      <c r="TBQ33" s="33"/>
      <c r="TBR33" s="33"/>
      <c r="TBS33" s="33"/>
      <c r="TBT33" s="33"/>
      <c r="TBU33" s="33"/>
      <c r="TBV33" s="33"/>
      <c r="TBW33" s="33"/>
      <c r="TBX33" s="33"/>
      <c r="TBY33" s="33"/>
      <c r="TBZ33" s="33"/>
      <c r="TCA33" s="33"/>
      <c r="TCB33" s="33"/>
      <c r="TCC33" s="33"/>
      <c r="TCD33" s="33"/>
      <c r="TCE33" s="33"/>
      <c r="TCF33" s="33"/>
      <c r="TCG33" s="33"/>
      <c r="TCH33" s="33"/>
      <c r="TCI33" s="33"/>
      <c r="TCJ33" s="33"/>
      <c r="TCK33" s="33"/>
      <c r="TCL33" s="33"/>
      <c r="TCM33" s="33"/>
      <c r="TCN33" s="33"/>
      <c r="TCO33" s="33"/>
      <c r="TCP33" s="33"/>
      <c r="TCQ33" s="33"/>
      <c r="TCR33" s="33"/>
      <c r="TCS33" s="33"/>
      <c r="TCT33" s="33"/>
      <c r="TCU33" s="33"/>
      <c r="TCV33" s="33"/>
      <c r="TCW33" s="33"/>
      <c r="TCX33" s="33"/>
      <c r="TCY33" s="33"/>
      <c r="TCZ33" s="33"/>
      <c r="TDA33" s="33"/>
      <c r="TDB33" s="33"/>
      <c r="TDC33" s="33"/>
      <c r="TDD33" s="33"/>
      <c r="TDE33" s="33"/>
      <c r="TDF33" s="33"/>
      <c r="TDG33" s="33"/>
      <c r="TDH33" s="33"/>
      <c r="TDI33" s="33"/>
      <c r="TDJ33" s="33"/>
      <c r="TDK33" s="33"/>
      <c r="TDL33" s="33"/>
      <c r="TDM33" s="33"/>
      <c r="TDN33" s="33"/>
      <c r="TDO33" s="33"/>
      <c r="TDP33" s="33"/>
      <c r="TDQ33" s="33"/>
      <c r="TDR33" s="33"/>
      <c r="TDS33" s="33"/>
      <c r="TDT33" s="33"/>
      <c r="TDU33" s="33"/>
      <c r="TDV33" s="33"/>
      <c r="TDW33" s="33"/>
      <c r="TDX33" s="33"/>
      <c r="TDY33" s="33"/>
      <c r="TDZ33" s="33"/>
      <c r="TEA33" s="33"/>
      <c r="TEB33" s="33"/>
      <c r="TEC33" s="33"/>
      <c r="TED33" s="33"/>
      <c r="TEE33" s="33"/>
      <c r="TEF33" s="33"/>
      <c r="TEG33" s="33"/>
      <c r="TEH33" s="33"/>
      <c r="TEI33" s="33"/>
      <c r="TEJ33" s="33"/>
      <c r="TEK33" s="33"/>
      <c r="TEL33" s="33"/>
      <c r="TEM33" s="33"/>
      <c r="TEN33" s="33"/>
      <c r="TEO33" s="33"/>
      <c r="TEP33" s="33"/>
      <c r="TEQ33" s="33"/>
      <c r="TER33" s="33"/>
      <c r="TES33" s="33"/>
      <c r="TET33" s="33"/>
      <c r="TEU33" s="33"/>
      <c r="TEV33" s="33"/>
      <c r="TEW33" s="33"/>
      <c r="TEX33" s="33"/>
      <c r="TEY33" s="33"/>
      <c r="TEZ33" s="33"/>
      <c r="TFA33" s="33"/>
      <c r="TFB33" s="33"/>
      <c r="TFC33" s="33"/>
      <c r="TFD33" s="33"/>
      <c r="TFE33" s="33"/>
      <c r="TFF33" s="33"/>
      <c r="TFG33" s="33"/>
      <c r="TFH33" s="33"/>
      <c r="TFI33" s="33"/>
      <c r="TFJ33" s="33"/>
      <c r="TFK33" s="33"/>
      <c r="TFL33" s="33"/>
      <c r="TFM33" s="33"/>
      <c r="TFN33" s="33"/>
      <c r="TFO33" s="33"/>
      <c r="TFP33" s="33"/>
      <c r="TFQ33" s="33"/>
      <c r="TFR33" s="33"/>
      <c r="TFS33" s="33"/>
      <c r="TFT33" s="33"/>
      <c r="TFU33" s="33"/>
      <c r="TFV33" s="33"/>
      <c r="TFW33" s="33"/>
      <c r="TFX33" s="33"/>
      <c r="TFY33" s="33"/>
      <c r="TFZ33" s="33"/>
      <c r="TGA33" s="33"/>
      <c r="TGB33" s="33"/>
      <c r="TGC33" s="33"/>
      <c r="TGD33" s="33"/>
      <c r="TGE33" s="33"/>
      <c r="TGF33" s="33"/>
      <c r="TGG33" s="33"/>
      <c r="TGH33" s="33"/>
      <c r="TGI33" s="33"/>
      <c r="TGJ33" s="33"/>
      <c r="TGK33" s="33"/>
      <c r="TGL33" s="33"/>
      <c r="TGM33" s="33"/>
      <c r="TGN33" s="33"/>
      <c r="TGO33" s="33"/>
      <c r="TGP33" s="33"/>
      <c r="TGQ33" s="33"/>
      <c r="TGR33" s="33"/>
      <c r="TGS33" s="33"/>
      <c r="TGT33" s="33"/>
      <c r="TGU33" s="33"/>
      <c r="TGV33" s="33"/>
      <c r="TGW33" s="33"/>
      <c r="TGX33" s="33"/>
      <c r="TGY33" s="33"/>
      <c r="TGZ33" s="33"/>
      <c r="THA33" s="33"/>
      <c r="THB33" s="33"/>
      <c r="THC33" s="33"/>
      <c r="THD33" s="33"/>
      <c r="THE33" s="33"/>
      <c r="THF33" s="33"/>
      <c r="THG33" s="33"/>
      <c r="THH33" s="33"/>
      <c r="THI33" s="33"/>
      <c r="THJ33" s="33"/>
      <c r="THK33" s="33"/>
      <c r="THL33" s="33"/>
      <c r="THM33" s="33"/>
      <c r="THN33" s="33"/>
      <c r="THO33" s="33"/>
      <c r="THP33" s="33"/>
      <c r="THQ33" s="33"/>
      <c r="THR33" s="33"/>
      <c r="THS33" s="33"/>
      <c r="THT33" s="33"/>
      <c r="THU33" s="33"/>
      <c r="THV33" s="33"/>
      <c r="THW33" s="33"/>
      <c r="THX33" s="33"/>
      <c r="THY33" s="33"/>
      <c r="THZ33" s="33"/>
      <c r="TIA33" s="33"/>
      <c r="TIB33" s="33"/>
      <c r="TIC33" s="33"/>
      <c r="TID33" s="33"/>
      <c r="TIE33" s="33"/>
      <c r="TIF33" s="33"/>
      <c r="TIG33" s="33"/>
      <c r="TIH33" s="33"/>
      <c r="TII33" s="33"/>
      <c r="TIJ33" s="33"/>
      <c r="TIK33" s="33"/>
      <c r="TIL33" s="33"/>
      <c r="TIM33" s="33"/>
      <c r="TIN33" s="33"/>
      <c r="TIO33" s="33"/>
      <c r="TIP33" s="33"/>
      <c r="TIQ33" s="33"/>
      <c r="TIR33" s="33"/>
      <c r="TIS33" s="33"/>
      <c r="TIT33" s="33"/>
      <c r="TIU33" s="33"/>
      <c r="TIV33" s="33"/>
      <c r="TIW33" s="33"/>
      <c r="TIX33" s="33"/>
      <c r="TIY33" s="33"/>
      <c r="TIZ33" s="33"/>
      <c r="TJA33" s="33"/>
      <c r="TJB33" s="33"/>
      <c r="TJC33" s="33"/>
      <c r="TJD33" s="33"/>
      <c r="TJE33" s="33"/>
      <c r="TJF33" s="33"/>
      <c r="TJG33" s="33"/>
      <c r="TJH33" s="33"/>
      <c r="TJI33" s="33"/>
      <c r="TJJ33" s="33"/>
      <c r="TJK33" s="33"/>
      <c r="TJL33" s="33"/>
      <c r="TJM33" s="33"/>
      <c r="TJN33" s="33"/>
      <c r="TJO33" s="33"/>
      <c r="TJP33" s="33"/>
      <c r="TJQ33" s="33"/>
      <c r="TJR33" s="33"/>
      <c r="TJS33" s="33"/>
      <c r="TJT33" s="33"/>
      <c r="TJU33" s="33"/>
      <c r="TJV33" s="33"/>
      <c r="TJW33" s="33"/>
      <c r="TJX33" s="33"/>
      <c r="TJY33" s="33"/>
      <c r="TJZ33" s="33"/>
      <c r="TKA33" s="33"/>
      <c r="TKB33" s="33"/>
      <c r="TKC33" s="33"/>
      <c r="TKD33" s="33"/>
      <c r="TKE33" s="33"/>
      <c r="TKF33" s="33"/>
      <c r="TKG33" s="33"/>
      <c r="TKH33" s="33"/>
      <c r="TKI33" s="33"/>
      <c r="TKJ33" s="33"/>
      <c r="TKK33" s="33"/>
      <c r="TKL33" s="33"/>
      <c r="TKM33" s="33"/>
      <c r="TKN33" s="33"/>
      <c r="TKO33" s="33"/>
      <c r="TKP33" s="33"/>
      <c r="TKQ33" s="33"/>
      <c r="TKR33" s="33"/>
      <c r="TKS33" s="33"/>
      <c r="TKT33" s="33"/>
      <c r="TKU33" s="33"/>
      <c r="TKV33" s="33"/>
      <c r="TKW33" s="33"/>
      <c r="TKX33" s="33"/>
      <c r="TKY33" s="33"/>
      <c r="TKZ33" s="33"/>
      <c r="TLA33" s="33"/>
      <c r="TLB33" s="33"/>
      <c r="TLC33" s="33"/>
      <c r="TLD33" s="33"/>
      <c r="TLE33" s="33"/>
      <c r="TLF33" s="33"/>
      <c r="TLG33" s="33"/>
      <c r="TLH33" s="33"/>
      <c r="TLI33" s="33"/>
      <c r="TLJ33" s="33"/>
      <c r="TLK33" s="33"/>
      <c r="TLL33" s="33"/>
      <c r="TLM33" s="33"/>
      <c r="TLN33" s="33"/>
      <c r="TLO33" s="33"/>
      <c r="TLP33" s="33"/>
      <c r="TLQ33" s="33"/>
      <c r="TLR33" s="33"/>
      <c r="TLS33" s="33"/>
      <c r="TLT33" s="33"/>
      <c r="TLU33" s="33"/>
      <c r="TLV33" s="33"/>
      <c r="TLW33" s="33"/>
      <c r="TLX33" s="33"/>
      <c r="TLY33" s="33"/>
      <c r="TLZ33" s="33"/>
      <c r="TMA33" s="33"/>
      <c r="TMB33" s="33"/>
      <c r="TMC33" s="33"/>
      <c r="TMD33" s="33"/>
      <c r="TME33" s="33"/>
      <c r="TMF33" s="33"/>
      <c r="TMG33" s="33"/>
      <c r="TMH33" s="33"/>
      <c r="TMI33" s="33"/>
      <c r="TMJ33" s="33"/>
      <c r="TMK33" s="33"/>
      <c r="TML33" s="33"/>
      <c r="TMM33" s="33"/>
      <c r="TMN33" s="33"/>
      <c r="TMO33" s="33"/>
      <c r="TMP33" s="33"/>
      <c r="TMQ33" s="33"/>
      <c r="TMR33" s="33"/>
      <c r="TMS33" s="33"/>
      <c r="TMT33" s="33"/>
      <c r="TMU33" s="33"/>
      <c r="TMV33" s="33"/>
      <c r="TMW33" s="33"/>
      <c r="TMX33" s="33"/>
      <c r="TMY33" s="33"/>
      <c r="TMZ33" s="33"/>
      <c r="TNA33" s="33"/>
      <c r="TNB33" s="33"/>
      <c r="TNC33" s="33"/>
      <c r="TND33" s="33"/>
      <c r="TNE33" s="33"/>
      <c r="TNF33" s="33"/>
      <c r="TNG33" s="33"/>
      <c r="TNH33" s="33"/>
      <c r="TNI33" s="33"/>
      <c r="TNJ33" s="33"/>
      <c r="TNK33" s="33"/>
      <c r="TNL33" s="33"/>
      <c r="TNM33" s="33"/>
      <c r="TNN33" s="33"/>
      <c r="TNO33" s="33"/>
      <c r="TNP33" s="33"/>
      <c r="TNQ33" s="33"/>
      <c r="TNR33" s="33"/>
      <c r="TNS33" s="33"/>
      <c r="TNT33" s="33"/>
      <c r="TNU33" s="33"/>
      <c r="TNV33" s="33"/>
      <c r="TNW33" s="33"/>
      <c r="TNX33" s="33"/>
      <c r="TNY33" s="33"/>
      <c r="TNZ33" s="33"/>
      <c r="TOA33" s="33"/>
      <c r="TOB33" s="33"/>
      <c r="TOC33" s="33"/>
      <c r="TOD33" s="33"/>
      <c r="TOE33" s="33"/>
      <c r="TOF33" s="33"/>
      <c r="TOG33" s="33"/>
      <c r="TOH33" s="33"/>
      <c r="TOI33" s="33"/>
      <c r="TOJ33" s="33"/>
      <c r="TOK33" s="33"/>
      <c r="TOL33" s="33"/>
      <c r="TOM33" s="33"/>
      <c r="TON33" s="33"/>
      <c r="TOO33" s="33"/>
      <c r="TOP33" s="33"/>
      <c r="TOQ33" s="33"/>
      <c r="TOR33" s="33"/>
      <c r="TOS33" s="33"/>
      <c r="TOT33" s="33"/>
      <c r="TOU33" s="33"/>
      <c r="TOV33" s="33"/>
      <c r="TOW33" s="33"/>
      <c r="TOX33" s="33"/>
      <c r="TOY33" s="33"/>
      <c r="TOZ33" s="33"/>
      <c r="TPA33" s="33"/>
      <c r="TPB33" s="33"/>
      <c r="TPC33" s="33"/>
      <c r="TPD33" s="33"/>
      <c r="TPE33" s="33"/>
      <c r="TPF33" s="33"/>
      <c r="TPG33" s="33"/>
      <c r="TPH33" s="33"/>
      <c r="TPI33" s="33"/>
      <c r="TPJ33" s="33"/>
      <c r="TPK33" s="33"/>
      <c r="TPL33" s="33"/>
      <c r="TPM33" s="33"/>
      <c r="TPN33" s="33"/>
      <c r="TPO33" s="33"/>
      <c r="TPP33" s="33"/>
      <c r="TPQ33" s="33"/>
      <c r="TPR33" s="33"/>
      <c r="TPS33" s="33"/>
      <c r="TPT33" s="33"/>
      <c r="TPU33" s="33"/>
      <c r="TPV33" s="33"/>
      <c r="TPW33" s="33"/>
      <c r="TPX33" s="33"/>
      <c r="TPY33" s="33"/>
      <c r="TPZ33" s="33"/>
      <c r="TQA33" s="33"/>
      <c r="TQB33" s="33"/>
      <c r="TQC33" s="33"/>
      <c r="TQD33" s="33"/>
      <c r="TQE33" s="33"/>
      <c r="TQF33" s="33"/>
      <c r="TQG33" s="33"/>
      <c r="TQH33" s="33"/>
      <c r="TQI33" s="33"/>
      <c r="TQJ33" s="33"/>
      <c r="TQK33" s="33"/>
      <c r="TQL33" s="33"/>
      <c r="TQM33" s="33"/>
      <c r="TQN33" s="33"/>
      <c r="TQO33" s="33"/>
      <c r="TQP33" s="33"/>
      <c r="TQQ33" s="33"/>
      <c r="TQR33" s="33"/>
      <c r="TQS33" s="33"/>
      <c r="TQT33" s="33"/>
      <c r="TQU33" s="33"/>
      <c r="TQV33" s="33"/>
      <c r="TQW33" s="33"/>
      <c r="TQX33" s="33"/>
      <c r="TQY33" s="33"/>
      <c r="TQZ33" s="33"/>
      <c r="TRA33" s="33"/>
      <c r="TRB33" s="33"/>
      <c r="TRC33" s="33"/>
      <c r="TRD33" s="33"/>
      <c r="TRE33" s="33"/>
      <c r="TRF33" s="33"/>
      <c r="TRG33" s="33"/>
      <c r="TRH33" s="33"/>
      <c r="TRI33" s="33"/>
      <c r="TRJ33" s="33"/>
      <c r="TRK33" s="33"/>
      <c r="TRL33" s="33"/>
      <c r="TRM33" s="33"/>
      <c r="TRN33" s="33"/>
      <c r="TRO33" s="33"/>
      <c r="TRP33" s="33"/>
      <c r="TRQ33" s="33"/>
      <c r="TRR33" s="33"/>
      <c r="TRS33" s="33"/>
      <c r="TRT33" s="33"/>
      <c r="TRU33" s="33"/>
      <c r="TRV33" s="33"/>
      <c r="TRW33" s="33"/>
      <c r="TRX33" s="33"/>
      <c r="TRY33" s="33"/>
      <c r="TRZ33" s="33"/>
      <c r="TSA33" s="33"/>
      <c r="TSB33" s="33"/>
      <c r="TSC33" s="33"/>
      <c r="TSD33" s="33"/>
      <c r="TSE33" s="33"/>
      <c r="TSF33" s="33"/>
      <c r="TSG33" s="33"/>
      <c r="TSH33" s="33"/>
      <c r="TSI33" s="33"/>
      <c r="TSJ33" s="33"/>
      <c r="TSK33" s="33"/>
      <c r="TSL33" s="33"/>
      <c r="TSM33" s="33"/>
      <c r="TSN33" s="33"/>
      <c r="TSO33" s="33"/>
      <c r="TSP33" s="33"/>
      <c r="TSQ33" s="33"/>
      <c r="TSR33" s="33"/>
      <c r="TSS33" s="33"/>
      <c r="TST33" s="33"/>
      <c r="TSU33" s="33"/>
      <c r="TSV33" s="33"/>
      <c r="TSW33" s="33"/>
      <c r="TSX33" s="33"/>
      <c r="TSY33" s="33"/>
      <c r="TSZ33" s="33"/>
      <c r="TTA33" s="33"/>
      <c r="TTB33" s="33"/>
      <c r="TTC33" s="33"/>
      <c r="TTD33" s="33"/>
      <c r="TTE33" s="33"/>
      <c r="TTF33" s="33"/>
      <c r="TTG33" s="33"/>
      <c r="TTH33" s="33"/>
      <c r="TTI33" s="33"/>
      <c r="TTJ33" s="33"/>
      <c r="TTK33" s="33"/>
      <c r="TTL33" s="33"/>
      <c r="TTM33" s="33"/>
      <c r="TTN33" s="33"/>
      <c r="TTO33" s="33"/>
      <c r="TTP33" s="33"/>
      <c r="TTQ33" s="33"/>
      <c r="TTR33" s="33"/>
      <c r="TTS33" s="33"/>
      <c r="TTT33" s="33"/>
      <c r="TTU33" s="33"/>
      <c r="TTV33" s="33"/>
      <c r="TTW33" s="33"/>
      <c r="TTX33" s="33"/>
      <c r="TTY33" s="33"/>
      <c r="TTZ33" s="33"/>
      <c r="TUA33" s="33"/>
      <c r="TUB33" s="33"/>
      <c r="TUC33" s="33"/>
      <c r="TUD33" s="33"/>
      <c r="TUE33" s="33"/>
      <c r="TUF33" s="33"/>
      <c r="TUG33" s="33"/>
      <c r="TUH33" s="33"/>
      <c r="TUI33" s="33"/>
      <c r="TUJ33" s="33"/>
      <c r="TUK33" s="33"/>
      <c r="TUL33" s="33"/>
      <c r="TUM33" s="33"/>
      <c r="TUN33" s="33"/>
      <c r="TUO33" s="33"/>
      <c r="TUP33" s="33"/>
      <c r="TUQ33" s="33"/>
      <c r="TUR33" s="33"/>
      <c r="TUS33" s="33"/>
      <c r="TUT33" s="33"/>
      <c r="TUU33" s="33"/>
      <c r="TUV33" s="33"/>
      <c r="TUW33" s="33"/>
      <c r="TUX33" s="33"/>
      <c r="TUY33" s="33"/>
      <c r="TUZ33" s="33"/>
      <c r="TVA33" s="33"/>
      <c r="TVB33" s="33"/>
      <c r="TVC33" s="33"/>
      <c r="TVD33" s="33"/>
      <c r="TVE33" s="33"/>
      <c r="TVF33" s="33"/>
      <c r="TVG33" s="33"/>
      <c r="TVH33" s="33"/>
      <c r="TVI33" s="33"/>
      <c r="TVJ33" s="33"/>
      <c r="TVK33" s="33"/>
      <c r="TVL33" s="33"/>
      <c r="TVM33" s="33"/>
      <c r="TVN33" s="33"/>
      <c r="TVO33" s="33"/>
      <c r="TVP33" s="33"/>
      <c r="TVQ33" s="33"/>
      <c r="TVR33" s="33"/>
      <c r="TVS33" s="33"/>
      <c r="TVT33" s="33"/>
      <c r="TVU33" s="33"/>
      <c r="TVV33" s="33"/>
      <c r="TVW33" s="33"/>
      <c r="TVX33" s="33"/>
      <c r="TVY33" s="33"/>
      <c r="TVZ33" s="33"/>
      <c r="TWA33" s="33"/>
      <c r="TWB33" s="33"/>
      <c r="TWC33" s="33"/>
      <c r="TWD33" s="33"/>
      <c r="TWE33" s="33"/>
      <c r="TWF33" s="33"/>
      <c r="TWG33" s="33"/>
      <c r="TWH33" s="33"/>
      <c r="TWI33" s="33"/>
      <c r="TWJ33" s="33"/>
      <c r="TWK33" s="33"/>
      <c r="TWL33" s="33"/>
      <c r="TWM33" s="33"/>
      <c r="TWN33" s="33"/>
      <c r="TWO33" s="33"/>
      <c r="TWP33" s="33"/>
      <c r="TWQ33" s="33"/>
      <c r="TWR33" s="33"/>
      <c r="TWS33" s="33"/>
      <c r="TWT33" s="33"/>
      <c r="TWU33" s="33"/>
      <c r="TWV33" s="33"/>
      <c r="TWW33" s="33"/>
      <c r="TWX33" s="33"/>
      <c r="TWY33" s="33"/>
      <c r="TWZ33" s="33"/>
      <c r="TXA33" s="33"/>
      <c r="TXB33" s="33"/>
      <c r="TXC33" s="33"/>
      <c r="TXD33" s="33"/>
      <c r="TXE33" s="33"/>
      <c r="TXF33" s="33"/>
      <c r="TXG33" s="33"/>
      <c r="TXH33" s="33"/>
      <c r="TXI33" s="33"/>
      <c r="TXJ33" s="33"/>
      <c r="TXK33" s="33"/>
      <c r="TXL33" s="33"/>
      <c r="TXM33" s="33"/>
      <c r="TXN33" s="33"/>
      <c r="TXO33" s="33"/>
      <c r="TXP33" s="33"/>
      <c r="TXQ33" s="33"/>
      <c r="TXR33" s="33"/>
      <c r="TXS33" s="33"/>
      <c r="TXT33" s="33"/>
      <c r="TXU33" s="33"/>
      <c r="TXV33" s="33"/>
      <c r="TXW33" s="33"/>
      <c r="TXX33" s="33"/>
      <c r="TXY33" s="33"/>
      <c r="TXZ33" s="33"/>
      <c r="TYA33" s="33"/>
      <c r="TYB33" s="33"/>
      <c r="TYC33" s="33"/>
      <c r="TYD33" s="33"/>
      <c r="TYE33" s="33"/>
      <c r="TYF33" s="33"/>
      <c r="TYG33" s="33"/>
      <c r="TYH33" s="33"/>
      <c r="TYI33" s="33"/>
      <c r="TYJ33" s="33"/>
      <c r="TYK33" s="33"/>
      <c r="TYL33" s="33"/>
      <c r="TYM33" s="33"/>
      <c r="TYN33" s="33"/>
      <c r="TYO33" s="33"/>
      <c r="TYP33" s="33"/>
      <c r="TYQ33" s="33"/>
      <c r="TYR33" s="33"/>
      <c r="TYS33" s="33"/>
      <c r="TYT33" s="33"/>
      <c r="TYU33" s="33"/>
      <c r="TYV33" s="33"/>
      <c r="TYW33" s="33"/>
      <c r="TYX33" s="33"/>
      <c r="TYY33" s="33"/>
      <c r="TYZ33" s="33"/>
      <c r="TZA33" s="33"/>
      <c r="TZB33" s="33"/>
      <c r="TZC33" s="33"/>
      <c r="TZD33" s="33"/>
      <c r="TZE33" s="33"/>
      <c r="TZF33" s="33"/>
      <c r="TZG33" s="33"/>
      <c r="TZH33" s="33"/>
      <c r="TZI33" s="33"/>
      <c r="TZJ33" s="33"/>
      <c r="TZK33" s="33"/>
      <c r="TZL33" s="33"/>
      <c r="TZM33" s="33"/>
      <c r="TZN33" s="33"/>
      <c r="TZO33" s="33"/>
      <c r="TZP33" s="33"/>
      <c r="TZQ33" s="33"/>
      <c r="TZR33" s="33"/>
      <c r="TZS33" s="33"/>
      <c r="TZT33" s="33"/>
      <c r="TZU33" s="33"/>
      <c r="TZV33" s="33"/>
      <c r="TZW33" s="33"/>
      <c r="TZX33" s="33"/>
      <c r="TZY33" s="33"/>
      <c r="TZZ33" s="33"/>
      <c r="UAA33" s="33"/>
      <c r="UAB33" s="33"/>
      <c r="UAC33" s="33"/>
      <c r="UAD33" s="33"/>
      <c r="UAE33" s="33"/>
      <c r="UAF33" s="33"/>
      <c r="UAG33" s="33"/>
      <c r="UAH33" s="33"/>
      <c r="UAI33" s="33"/>
      <c r="UAJ33" s="33"/>
      <c r="UAK33" s="33"/>
      <c r="UAL33" s="33"/>
      <c r="UAM33" s="33"/>
      <c r="UAN33" s="33"/>
      <c r="UAO33" s="33"/>
      <c r="UAP33" s="33"/>
      <c r="UAQ33" s="33"/>
      <c r="UAR33" s="33"/>
      <c r="UAS33" s="33"/>
      <c r="UAT33" s="33"/>
      <c r="UAU33" s="33"/>
      <c r="UAV33" s="33"/>
      <c r="UAW33" s="33"/>
      <c r="UAX33" s="33"/>
      <c r="UAY33" s="33"/>
      <c r="UAZ33" s="33"/>
      <c r="UBA33" s="33"/>
      <c r="UBB33" s="33"/>
      <c r="UBC33" s="33"/>
      <c r="UBD33" s="33"/>
      <c r="UBE33" s="33"/>
      <c r="UBF33" s="33"/>
      <c r="UBG33" s="33"/>
      <c r="UBH33" s="33"/>
      <c r="UBI33" s="33"/>
      <c r="UBJ33" s="33"/>
      <c r="UBK33" s="33"/>
      <c r="UBL33" s="33"/>
      <c r="UBM33" s="33"/>
      <c r="UBN33" s="33"/>
      <c r="UBO33" s="33"/>
      <c r="UBP33" s="33"/>
      <c r="UBQ33" s="33"/>
      <c r="UBR33" s="33"/>
      <c r="UBS33" s="33"/>
      <c r="UBT33" s="33"/>
      <c r="UBU33" s="33"/>
      <c r="UBV33" s="33"/>
      <c r="UBW33" s="33"/>
      <c r="UBX33" s="33"/>
      <c r="UBY33" s="33"/>
      <c r="UBZ33" s="33"/>
      <c r="UCA33" s="33"/>
      <c r="UCB33" s="33"/>
      <c r="UCC33" s="33"/>
      <c r="UCD33" s="33"/>
      <c r="UCE33" s="33"/>
      <c r="UCF33" s="33"/>
      <c r="UCG33" s="33"/>
      <c r="UCH33" s="33"/>
      <c r="UCI33" s="33"/>
      <c r="UCJ33" s="33"/>
      <c r="UCK33" s="33"/>
      <c r="UCL33" s="33"/>
      <c r="UCM33" s="33"/>
      <c r="UCN33" s="33"/>
      <c r="UCO33" s="33"/>
      <c r="UCP33" s="33"/>
      <c r="UCQ33" s="33"/>
      <c r="UCR33" s="33"/>
      <c r="UCS33" s="33"/>
      <c r="UCT33" s="33"/>
      <c r="UCU33" s="33"/>
      <c r="UCV33" s="33"/>
      <c r="UCW33" s="33"/>
      <c r="UCX33" s="33"/>
      <c r="UCY33" s="33"/>
      <c r="UCZ33" s="33"/>
      <c r="UDA33" s="33"/>
      <c r="UDB33" s="33"/>
      <c r="UDC33" s="33"/>
      <c r="UDD33" s="33"/>
      <c r="UDE33" s="33"/>
      <c r="UDF33" s="33"/>
      <c r="UDG33" s="33"/>
      <c r="UDH33" s="33"/>
      <c r="UDI33" s="33"/>
      <c r="UDJ33" s="33"/>
      <c r="UDK33" s="33"/>
      <c r="UDL33" s="33"/>
      <c r="UDM33" s="33"/>
      <c r="UDN33" s="33"/>
      <c r="UDO33" s="33"/>
      <c r="UDP33" s="33"/>
      <c r="UDQ33" s="33"/>
      <c r="UDR33" s="33"/>
      <c r="UDS33" s="33"/>
      <c r="UDT33" s="33"/>
      <c r="UDU33" s="33"/>
      <c r="UDV33" s="33"/>
      <c r="UDW33" s="33"/>
      <c r="UDX33" s="33"/>
      <c r="UDY33" s="33"/>
      <c r="UDZ33" s="33"/>
      <c r="UEA33" s="33"/>
      <c r="UEB33" s="33"/>
      <c r="UEC33" s="33"/>
      <c r="UED33" s="33"/>
      <c r="UEE33" s="33"/>
      <c r="UEF33" s="33"/>
      <c r="UEG33" s="33"/>
      <c r="UEH33" s="33"/>
      <c r="UEI33" s="33"/>
      <c r="UEJ33" s="33"/>
      <c r="UEK33" s="33"/>
      <c r="UEL33" s="33"/>
      <c r="UEM33" s="33"/>
      <c r="UEN33" s="33"/>
      <c r="UEO33" s="33"/>
      <c r="UEP33" s="33"/>
      <c r="UEQ33" s="33"/>
      <c r="UER33" s="33"/>
      <c r="UES33" s="33"/>
      <c r="UET33" s="33"/>
      <c r="UEU33" s="33"/>
      <c r="UEV33" s="33"/>
      <c r="UEW33" s="33"/>
      <c r="UEX33" s="33"/>
      <c r="UEY33" s="33"/>
      <c r="UEZ33" s="33"/>
      <c r="UFA33" s="33"/>
      <c r="UFB33" s="33"/>
      <c r="UFC33" s="33"/>
      <c r="UFD33" s="33"/>
      <c r="UFE33" s="33"/>
      <c r="UFF33" s="33"/>
      <c r="UFG33" s="33"/>
      <c r="UFH33" s="33"/>
      <c r="UFI33" s="33"/>
      <c r="UFJ33" s="33"/>
      <c r="UFK33" s="33"/>
      <c r="UFL33" s="33"/>
      <c r="UFM33" s="33"/>
      <c r="UFN33" s="33"/>
      <c r="UFO33" s="33"/>
      <c r="UFP33" s="33"/>
      <c r="UFQ33" s="33"/>
      <c r="UFR33" s="33"/>
      <c r="UFS33" s="33"/>
      <c r="UFT33" s="33"/>
      <c r="UFU33" s="33"/>
      <c r="UFV33" s="33"/>
      <c r="UFW33" s="33"/>
      <c r="UFX33" s="33"/>
      <c r="UFY33" s="33"/>
      <c r="UFZ33" s="33"/>
      <c r="UGA33" s="33"/>
      <c r="UGB33" s="33"/>
      <c r="UGC33" s="33"/>
      <c r="UGD33" s="33"/>
      <c r="UGE33" s="33"/>
      <c r="UGF33" s="33"/>
      <c r="UGG33" s="33"/>
      <c r="UGH33" s="33"/>
      <c r="UGI33" s="33"/>
      <c r="UGJ33" s="33"/>
      <c r="UGK33" s="33"/>
      <c r="UGL33" s="33"/>
      <c r="UGM33" s="33"/>
      <c r="UGN33" s="33"/>
      <c r="UGO33" s="33"/>
      <c r="UGP33" s="33"/>
      <c r="UGQ33" s="33"/>
      <c r="UGR33" s="33"/>
      <c r="UGS33" s="33"/>
      <c r="UGT33" s="33"/>
      <c r="UGU33" s="33"/>
      <c r="UGV33" s="33"/>
      <c r="UGW33" s="33"/>
      <c r="UGX33" s="33"/>
      <c r="UGY33" s="33"/>
      <c r="UGZ33" s="33"/>
      <c r="UHA33" s="33"/>
      <c r="UHB33" s="33"/>
      <c r="UHC33" s="33"/>
      <c r="UHD33" s="33"/>
      <c r="UHE33" s="33"/>
      <c r="UHF33" s="33"/>
      <c r="UHG33" s="33"/>
      <c r="UHH33" s="33"/>
      <c r="UHI33" s="33"/>
      <c r="UHJ33" s="33"/>
      <c r="UHK33" s="33"/>
      <c r="UHL33" s="33"/>
      <c r="UHM33" s="33"/>
      <c r="UHN33" s="33"/>
      <c r="UHO33" s="33"/>
      <c r="UHP33" s="33"/>
      <c r="UHQ33" s="33"/>
      <c r="UHR33" s="33"/>
      <c r="UHS33" s="33"/>
      <c r="UHT33" s="33"/>
      <c r="UHU33" s="33"/>
      <c r="UHV33" s="33"/>
      <c r="UHW33" s="33"/>
      <c r="UHX33" s="33"/>
      <c r="UHY33" s="33"/>
      <c r="UHZ33" s="33"/>
      <c r="UIA33" s="33"/>
      <c r="UIB33" s="33"/>
      <c r="UIC33" s="33"/>
      <c r="UID33" s="33"/>
      <c r="UIE33" s="33"/>
      <c r="UIF33" s="33"/>
      <c r="UIG33" s="33"/>
      <c r="UIH33" s="33"/>
      <c r="UII33" s="33"/>
      <c r="UIJ33" s="33"/>
      <c r="UIK33" s="33"/>
      <c r="UIL33" s="33"/>
      <c r="UIM33" s="33"/>
      <c r="UIN33" s="33"/>
      <c r="UIO33" s="33"/>
      <c r="UIP33" s="33"/>
      <c r="UIQ33" s="33"/>
      <c r="UIR33" s="33"/>
      <c r="UIS33" s="33"/>
      <c r="UIT33" s="33"/>
      <c r="UIU33" s="33"/>
      <c r="UIV33" s="33"/>
      <c r="UIW33" s="33"/>
      <c r="UIX33" s="33"/>
      <c r="UIY33" s="33"/>
      <c r="UIZ33" s="33"/>
      <c r="UJA33" s="33"/>
      <c r="UJB33" s="33"/>
      <c r="UJC33" s="33"/>
      <c r="UJD33" s="33"/>
      <c r="UJE33" s="33"/>
      <c r="UJF33" s="33"/>
      <c r="UJG33" s="33"/>
      <c r="UJH33" s="33"/>
      <c r="UJI33" s="33"/>
      <c r="UJJ33" s="33"/>
      <c r="UJK33" s="33"/>
      <c r="UJL33" s="33"/>
      <c r="UJM33" s="33"/>
      <c r="UJN33" s="33"/>
      <c r="UJO33" s="33"/>
      <c r="UJP33" s="33"/>
      <c r="UJQ33" s="33"/>
      <c r="UJR33" s="33"/>
      <c r="UJS33" s="33"/>
      <c r="UJT33" s="33"/>
      <c r="UJU33" s="33"/>
      <c r="UJV33" s="33"/>
      <c r="UJW33" s="33"/>
      <c r="UJX33" s="33"/>
      <c r="UJY33" s="33"/>
      <c r="UJZ33" s="33"/>
      <c r="UKA33" s="33"/>
      <c r="UKB33" s="33"/>
      <c r="UKC33" s="33"/>
      <c r="UKD33" s="33"/>
      <c r="UKE33" s="33"/>
      <c r="UKF33" s="33"/>
      <c r="UKG33" s="33"/>
      <c r="UKH33" s="33"/>
      <c r="UKI33" s="33"/>
      <c r="UKJ33" s="33"/>
      <c r="UKK33" s="33"/>
      <c r="UKL33" s="33"/>
      <c r="UKM33" s="33"/>
      <c r="UKN33" s="33"/>
      <c r="UKO33" s="33"/>
      <c r="UKP33" s="33"/>
      <c r="UKQ33" s="33"/>
      <c r="UKR33" s="33"/>
      <c r="UKS33" s="33"/>
      <c r="UKT33" s="33"/>
      <c r="UKU33" s="33"/>
      <c r="UKV33" s="33"/>
      <c r="UKW33" s="33"/>
      <c r="UKX33" s="33"/>
      <c r="UKY33" s="33"/>
      <c r="UKZ33" s="33"/>
      <c r="ULA33" s="33"/>
      <c r="ULB33" s="33"/>
      <c r="ULC33" s="33"/>
      <c r="ULD33" s="33"/>
      <c r="ULE33" s="33"/>
      <c r="ULF33" s="33"/>
      <c r="ULG33" s="33"/>
      <c r="ULH33" s="33"/>
      <c r="ULI33" s="33"/>
      <c r="ULJ33" s="33"/>
      <c r="ULK33" s="33"/>
      <c r="ULL33" s="33"/>
      <c r="ULM33" s="33"/>
      <c r="ULN33" s="33"/>
      <c r="ULO33" s="33"/>
      <c r="ULP33" s="33"/>
      <c r="ULQ33" s="33"/>
      <c r="ULR33" s="33"/>
      <c r="ULS33" s="33"/>
      <c r="ULT33" s="33"/>
      <c r="ULU33" s="33"/>
      <c r="ULV33" s="33"/>
      <c r="ULW33" s="33"/>
      <c r="ULX33" s="33"/>
      <c r="ULY33" s="33"/>
      <c r="ULZ33" s="33"/>
      <c r="UMA33" s="33"/>
      <c r="UMB33" s="33"/>
      <c r="UMC33" s="33"/>
      <c r="UMD33" s="33"/>
      <c r="UME33" s="33"/>
      <c r="UMF33" s="33"/>
      <c r="UMG33" s="33"/>
      <c r="UMH33" s="33"/>
      <c r="UMI33" s="33"/>
      <c r="UMJ33" s="33"/>
      <c r="UMK33" s="33"/>
      <c r="UML33" s="33"/>
      <c r="UMM33" s="33"/>
      <c r="UMN33" s="33"/>
      <c r="UMO33" s="33"/>
      <c r="UMP33" s="33"/>
      <c r="UMQ33" s="33"/>
      <c r="UMR33" s="33"/>
      <c r="UMS33" s="33"/>
      <c r="UMT33" s="33"/>
      <c r="UMU33" s="33"/>
      <c r="UMV33" s="33"/>
      <c r="UMW33" s="33"/>
      <c r="UMX33" s="33"/>
      <c r="UMY33" s="33"/>
      <c r="UMZ33" s="33"/>
      <c r="UNA33" s="33"/>
      <c r="UNB33" s="33"/>
      <c r="UNC33" s="33"/>
      <c r="UND33" s="33"/>
      <c r="UNE33" s="33"/>
      <c r="UNF33" s="33"/>
      <c r="UNG33" s="33"/>
      <c r="UNH33" s="33"/>
      <c r="UNI33" s="33"/>
      <c r="UNJ33" s="33"/>
      <c r="UNK33" s="33"/>
      <c r="UNL33" s="33"/>
      <c r="UNM33" s="33"/>
      <c r="UNN33" s="33"/>
      <c r="UNO33" s="33"/>
      <c r="UNP33" s="33"/>
      <c r="UNQ33" s="33"/>
      <c r="UNR33" s="33"/>
      <c r="UNS33" s="33"/>
      <c r="UNT33" s="33"/>
      <c r="UNU33" s="33"/>
      <c r="UNV33" s="33"/>
      <c r="UNW33" s="33"/>
      <c r="UNX33" s="33"/>
      <c r="UNY33" s="33"/>
      <c r="UNZ33" s="33"/>
      <c r="UOA33" s="33"/>
      <c r="UOB33" s="33"/>
      <c r="UOC33" s="33"/>
      <c r="UOD33" s="33"/>
      <c r="UOE33" s="33"/>
      <c r="UOF33" s="33"/>
      <c r="UOG33" s="33"/>
      <c r="UOH33" s="33"/>
      <c r="UOI33" s="33"/>
      <c r="UOJ33" s="33"/>
      <c r="UOK33" s="33"/>
      <c r="UOL33" s="33"/>
      <c r="UOM33" s="33"/>
      <c r="UON33" s="33"/>
      <c r="UOO33" s="33"/>
      <c r="UOP33" s="33"/>
      <c r="UOQ33" s="33"/>
      <c r="UOR33" s="33"/>
      <c r="UOS33" s="33"/>
      <c r="UOT33" s="33"/>
      <c r="UOU33" s="33"/>
      <c r="UOV33" s="33"/>
      <c r="UOW33" s="33"/>
      <c r="UOX33" s="33"/>
      <c r="UOY33" s="33"/>
      <c r="UOZ33" s="33"/>
      <c r="UPA33" s="33"/>
      <c r="UPB33" s="33"/>
      <c r="UPC33" s="33"/>
      <c r="UPD33" s="33"/>
      <c r="UPE33" s="33"/>
      <c r="UPF33" s="33"/>
      <c r="UPG33" s="33"/>
      <c r="UPH33" s="33"/>
      <c r="UPI33" s="33"/>
      <c r="UPJ33" s="33"/>
      <c r="UPK33" s="33"/>
      <c r="UPL33" s="33"/>
      <c r="UPM33" s="33"/>
      <c r="UPN33" s="33"/>
      <c r="UPO33" s="33"/>
      <c r="UPP33" s="33"/>
      <c r="UPQ33" s="33"/>
      <c r="UPR33" s="33"/>
      <c r="UPS33" s="33"/>
      <c r="UPT33" s="33"/>
      <c r="UPU33" s="33"/>
      <c r="UPV33" s="33"/>
      <c r="UPW33" s="33"/>
      <c r="UPX33" s="33"/>
      <c r="UPY33" s="33"/>
      <c r="UPZ33" s="33"/>
      <c r="UQA33" s="33"/>
      <c r="UQB33" s="33"/>
      <c r="UQC33" s="33"/>
      <c r="UQD33" s="33"/>
      <c r="UQE33" s="33"/>
      <c r="UQF33" s="33"/>
      <c r="UQG33" s="33"/>
      <c r="UQH33" s="33"/>
      <c r="UQI33" s="33"/>
      <c r="UQJ33" s="33"/>
      <c r="UQK33" s="33"/>
      <c r="UQL33" s="33"/>
      <c r="UQM33" s="33"/>
      <c r="UQN33" s="33"/>
      <c r="UQO33" s="33"/>
      <c r="UQP33" s="33"/>
      <c r="UQQ33" s="33"/>
      <c r="UQR33" s="33"/>
      <c r="UQS33" s="33"/>
      <c r="UQT33" s="33"/>
      <c r="UQU33" s="33"/>
      <c r="UQV33" s="33"/>
      <c r="UQW33" s="33"/>
      <c r="UQX33" s="33"/>
      <c r="UQY33" s="33"/>
      <c r="UQZ33" s="33"/>
      <c r="URA33" s="33"/>
      <c r="URB33" s="33"/>
      <c r="URC33" s="33"/>
      <c r="URD33" s="33"/>
      <c r="URE33" s="33"/>
      <c r="URF33" s="33"/>
      <c r="URG33" s="33"/>
      <c r="URH33" s="33"/>
      <c r="URI33" s="33"/>
      <c r="URJ33" s="33"/>
      <c r="URK33" s="33"/>
      <c r="URL33" s="33"/>
      <c r="URM33" s="33"/>
      <c r="URN33" s="33"/>
      <c r="URO33" s="33"/>
      <c r="URP33" s="33"/>
      <c r="URQ33" s="33"/>
      <c r="URR33" s="33"/>
      <c r="URS33" s="33"/>
      <c r="URT33" s="33"/>
      <c r="URU33" s="33"/>
      <c r="URV33" s="33"/>
      <c r="URW33" s="33"/>
      <c r="URX33" s="33"/>
      <c r="URY33" s="33"/>
      <c r="URZ33" s="33"/>
      <c r="USA33" s="33"/>
      <c r="USB33" s="33"/>
      <c r="USC33" s="33"/>
      <c r="USD33" s="33"/>
      <c r="USE33" s="33"/>
      <c r="USF33" s="33"/>
      <c r="USG33" s="33"/>
      <c r="USH33" s="33"/>
      <c r="USI33" s="33"/>
      <c r="USJ33" s="33"/>
      <c r="USK33" s="33"/>
      <c r="USL33" s="33"/>
      <c r="USM33" s="33"/>
      <c r="USN33" s="33"/>
      <c r="USO33" s="33"/>
      <c r="USP33" s="33"/>
      <c r="USQ33" s="33"/>
      <c r="USR33" s="33"/>
      <c r="USS33" s="33"/>
      <c r="UST33" s="33"/>
      <c r="USU33" s="33"/>
      <c r="USV33" s="33"/>
      <c r="USW33" s="33"/>
      <c r="USX33" s="33"/>
      <c r="USY33" s="33"/>
      <c r="USZ33" s="33"/>
      <c r="UTA33" s="33"/>
      <c r="UTB33" s="33"/>
      <c r="UTC33" s="33"/>
      <c r="UTD33" s="33"/>
      <c r="UTE33" s="33"/>
      <c r="UTF33" s="33"/>
      <c r="UTG33" s="33"/>
      <c r="UTH33" s="33"/>
      <c r="UTI33" s="33"/>
      <c r="UTJ33" s="33"/>
      <c r="UTK33" s="33"/>
      <c r="UTL33" s="33"/>
      <c r="UTM33" s="33"/>
      <c r="UTN33" s="33"/>
      <c r="UTO33" s="33"/>
      <c r="UTP33" s="33"/>
      <c r="UTQ33" s="33"/>
      <c r="UTR33" s="33"/>
      <c r="UTS33" s="33"/>
      <c r="UTT33" s="33"/>
      <c r="UTU33" s="33"/>
      <c r="UTV33" s="33"/>
      <c r="UTW33" s="33"/>
      <c r="UTX33" s="33"/>
      <c r="UTY33" s="33"/>
      <c r="UTZ33" s="33"/>
      <c r="UUA33" s="33"/>
      <c r="UUB33" s="33"/>
      <c r="UUC33" s="33"/>
      <c r="UUD33" s="33"/>
      <c r="UUE33" s="33"/>
      <c r="UUF33" s="33"/>
      <c r="UUG33" s="33"/>
      <c r="UUH33" s="33"/>
      <c r="UUI33" s="33"/>
      <c r="UUJ33" s="33"/>
      <c r="UUK33" s="33"/>
      <c r="UUL33" s="33"/>
      <c r="UUM33" s="33"/>
      <c r="UUN33" s="33"/>
      <c r="UUO33" s="33"/>
      <c r="UUP33" s="33"/>
      <c r="UUQ33" s="33"/>
      <c r="UUR33" s="33"/>
      <c r="UUS33" s="33"/>
      <c r="UUT33" s="33"/>
      <c r="UUU33" s="33"/>
      <c r="UUV33" s="33"/>
      <c r="UUW33" s="33"/>
      <c r="UUX33" s="33"/>
      <c r="UUY33" s="33"/>
      <c r="UUZ33" s="33"/>
      <c r="UVA33" s="33"/>
      <c r="UVB33" s="33"/>
      <c r="UVC33" s="33"/>
      <c r="UVD33" s="33"/>
      <c r="UVE33" s="33"/>
      <c r="UVF33" s="33"/>
      <c r="UVG33" s="33"/>
      <c r="UVH33" s="33"/>
      <c r="UVI33" s="33"/>
      <c r="UVJ33" s="33"/>
      <c r="UVK33" s="33"/>
      <c r="UVL33" s="33"/>
      <c r="UVM33" s="33"/>
      <c r="UVN33" s="33"/>
      <c r="UVO33" s="33"/>
      <c r="UVP33" s="33"/>
      <c r="UVQ33" s="33"/>
      <c r="UVR33" s="33"/>
      <c r="UVS33" s="33"/>
      <c r="UVT33" s="33"/>
      <c r="UVU33" s="33"/>
      <c r="UVV33" s="33"/>
      <c r="UVW33" s="33"/>
      <c r="UVX33" s="33"/>
      <c r="UVY33" s="33"/>
      <c r="UVZ33" s="33"/>
      <c r="UWA33" s="33"/>
      <c r="UWB33" s="33"/>
      <c r="UWC33" s="33"/>
      <c r="UWD33" s="33"/>
      <c r="UWE33" s="33"/>
      <c r="UWF33" s="33"/>
      <c r="UWG33" s="33"/>
      <c r="UWH33" s="33"/>
      <c r="UWI33" s="33"/>
      <c r="UWJ33" s="33"/>
      <c r="UWK33" s="33"/>
      <c r="UWL33" s="33"/>
      <c r="UWM33" s="33"/>
      <c r="UWN33" s="33"/>
      <c r="UWO33" s="33"/>
      <c r="UWP33" s="33"/>
      <c r="UWQ33" s="33"/>
      <c r="UWR33" s="33"/>
      <c r="UWS33" s="33"/>
      <c r="UWT33" s="33"/>
      <c r="UWU33" s="33"/>
      <c r="UWV33" s="33"/>
      <c r="UWW33" s="33"/>
      <c r="UWX33" s="33"/>
      <c r="UWY33" s="33"/>
      <c r="UWZ33" s="33"/>
      <c r="UXA33" s="33"/>
      <c r="UXB33" s="33"/>
      <c r="UXC33" s="33"/>
      <c r="UXD33" s="33"/>
      <c r="UXE33" s="33"/>
      <c r="UXF33" s="33"/>
      <c r="UXG33" s="33"/>
      <c r="UXH33" s="33"/>
      <c r="UXI33" s="33"/>
      <c r="UXJ33" s="33"/>
      <c r="UXK33" s="33"/>
      <c r="UXL33" s="33"/>
      <c r="UXM33" s="33"/>
      <c r="UXN33" s="33"/>
      <c r="UXO33" s="33"/>
      <c r="UXP33" s="33"/>
      <c r="UXQ33" s="33"/>
      <c r="UXR33" s="33"/>
      <c r="UXS33" s="33"/>
      <c r="UXT33" s="33"/>
      <c r="UXU33" s="33"/>
      <c r="UXV33" s="33"/>
      <c r="UXW33" s="33"/>
      <c r="UXX33" s="33"/>
      <c r="UXY33" s="33"/>
      <c r="UXZ33" s="33"/>
      <c r="UYA33" s="33"/>
      <c r="UYB33" s="33"/>
      <c r="UYC33" s="33"/>
      <c r="UYD33" s="33"/>
      <c r="UYE33" s="33"/>
      <c r="UYF33" s="33"/>
      <c r="UYG33" s="33"/>
      <c r="UYH33" s="33"/>
      <c r="UYI33" s="33"/>
      <c r="UYJ33" s="33"/>
      <c r="UYK33" s="33"/>
      <c r="UYL33" s="33"/>
      <c r="UYM33" s="33"/>
      <c r="UYN33" s="33"/>
      <c r="UYO33" s="33"/>
      <c r="UYP33" s="33"/>
      <c r="UYQ33" s="33"/>
      <c r="UYR33" s="33"/>
      <c r="UYS33" s="33"/>
      <c r="UYT33" s="33"/>
      <c r="UYU33" s="33"/>
      <c r="UYV33" s="33"/>
      <c r="UYW33" s="33"/>
      <c r="UYX33" s="33"/>
      <c r="UYY33" s="33"/>
      <c r="UYZ33" s="33"/>
      <c r="UZA33" s="33"/>
      <c r="UZB33" s="33"/>
      <c r="UZC33" s="33"/>
      <c r="UZD33" s="33"/>
      <c r="UZE33" s="33"/>
      <c r="UZF33" s="33"/>
      <c r="UZG33" s="33"/>
      <c r="UZH33" s="33"/>
      <c r="UZI33" s="33"/>
      <c r="UZJ33" s="33"/>
      <c r="UZK33" s="33"/>
      <c r="UZL33" s="33"/>
      <c r="UZM33" s="33"/>
      <c r="UZN33" s="33"/>
      <c r="UZO33" s="33"/>
      <c r="UZP33" s="33"/>
      <c r="UZQ33" s="33"/>
      <c r="UZR33" s="33"/>
      <c r="UZS33" s="33"/>
      <c r="UZT33" s="33"/>
      <c r="UZU33" s="33"/>
      <c r="UZV33" s="33"/>
      <c r="UZW33" s="33"/>
      <c r="UZX33" s="33"/>
      <c r="UZY33" s="33"/>
      <c r="UZZ33" s="33"/>
      <c r="VAA33" s="33"/>
      <c r="VAB33" s="33"/>
      <c r="VAC33" s="33"/>
      <c r="VAD33" s="33"/>
      <c r="VAE33" s="33"/>
      <c r="VAF33" s="33"/>
      <c r="VAG33" s="33"/>
      <c r="VAH33" s="33"/>
      <c r="VAI33" s="33"/>
      <c r="VAJ33" s="33"/>
      <c r="VAK33" s="33"/>
      <c r="VAL33" s="33"/>
      <c r="VAM33" s="33"/>
      <c r="VAN33" s="33"/>
      <c r="VAO33" s="33"/>
      <c r="VAP33" s="33"/>
      <c r="VAQ33" s="33"/>
      <c r="VAR33" s="33"/>
      <c r="VAS33" s="33"/>
      <c r="VAT33" s="33"/>
      <c r="VAU33" s="33"/>
      <c r="VAV33" s="33"/>
      <c r="VAW33" s="33"/>
      <c r="VAX33" s="33"/>
      <c r="VAY33" s="33"/>
      <c r="VAZ33" s="33"/>
      <c r="VBA33" s="33"/>
      <c r="VBB33" s="33"/>
      <c r="VBC33" s="33"/>
      <c r="VBD33" s="33"/>
      <c r="VBE33" s="33"/>
      <c r="VBF33" s="33"/>
      <c r="VBG33" s="33"/>
      <c r="VBH33" s="33"/>
      <c r="VBI33" s="33"/>
      <c r="VBJ33" s="33"/>
      <c r="VBK33" s="33"/>
      <c r="VBL33" s="33"/>
      <c r="VBM33" s="33"/>
      <c r="VBN33" s="33"/>
      <c r="VBO33" s="33"/>
      <c r="VBP33" s="33"/>
      <c r="VBQ33" s="33"/>
      <c r="VBR33" s="33"/>
      <c r="VBS33" s="33"/>
      <c r="VBT33" s="33"/>
      <c r="VBU33" s="33"/>
      <c r="VBV33" s="33"/>
      <c r="VBW33" s="33"/>
      <c r="VBX33" s="33"/>
      <c r="VBY33" s="33"/>
      <c r="VBZ33" s="33"/>
      <c r="VCA33" s="33"/>
      <c r="VCB33" s="33"/>
      <c r="VCC33" s="33"/>
      <c r="VCD33" s="33"/>
      <c r="VCE33" s="33"/>
      <c r="VCF33" s="33"/>
      <c r="VCG33" s="33"/>
      <c r="VCH33" s="33"/>
      <c r="VCI33" s="33"/>
      <c r="VCJ33" s="33"/>
      <c r="VCK33" s="33"/>
      <c r="VCL33" s="33"/>
      <c r="VCM33" s="33"/>
      <c r="VCN33" s="33"/>
      <c r="VCO33" s="33"/>
      <c r="VCP33" s="33"/>
      <c r="VCQ33" s="33"/>
      <c r="VCR33" s="33"/>
      <c r="VCS33" s="33"/>
      <c r="VCT33" s="33"/>
      <c r="VCU33" s="33"/>
      <c r="VCV33" s="33"/>
      <c r="VCW33" s="33"/>
      <c r="VCX33" s="33"/>
      <c r="VCY33" s="33"/>
      <c r="VCZ33" s="33"/>
      <c r="VDA33" s="33"/>
      <c r="VDB33" s="33"/>
      <c r="VDC33" s="33"/>
      <c r="VDD33" s="33"/>
      <c r="VDE33" s="33"/>
      <c r="VDF33" s="33"/>
      <c r="VDG33" s="33"/>
      <c r="VDH33" s="33"/>
      <c r="VDI33" s="33"/>
      <c r="VDJ33" s="33"/>
      <c r="VDK33" s="33"/>
      <c r="VDL33" s="33"/>
      <c r="VDM33" s="33"/>
      <c r="VDN33" s="33"/>
      <c r="VDO33" s="33"/>
      <c r="VDP33" s="33"/>
      <c r="VDQ33" s="33"/>
      <c r="VDR33" s="33"/>
      <c r="VDS33" s="33"/>
      <c r="VDT33" s="33"/>
      <c r="VDU33" s="33"/>
      <c r="VDV33" s="33"/>
      <c r="VDW33" s="33"/>
      <c r="VDX33" s="33"/>
      <c r="VDY33" s="33"/>
      <c r="VDZ33" s="33"/>
      <c r="VEA33" s="33"/>
      <c r="VEB33" s="33"/>
      <c r="VEC33" s="33"/>
      <c r="VED33" s="33"/>
      <c r="VEE33" s="33"/>
      <c r="VEF33" s="33"/>
      <c r="VEG33" s="33"/>
      <c r="VEH33" s="33"/>
      <c r="VEI33" s="33"/>
      <c r="VEJ33" s="33"/>
      <c r="VEK33" s="33"/>
      <c r="VEL33" s="33"/>
      <c r="VEM33" s="33"/>
      <c r="VEN33" s="33"/>
      <c r="VEO33" s="33"/>
      <c r="VEP33" s="33"/>
      <c r="VEQ33" s="33"/>
      <c r="VER33" s="33"/>
      <c r="VES33" s="33"/>
      <c r="VET33" s="33"/>
      <c r="VEU33" s="33"/>
      <c r="VEV33" s="33"/>
      <c r="VEW33" s="33"/>
      <c r="VEX33" s="33"/>
      <c r="VEY33" s="33"/>
      <c r="VEZ33" s="33"/>
      <c r="VFA33" s="33"/>
      <c r="VFB33" s="33"/>
      <c r="VFC33" s="33"/>
      <c r="VFD33" s="33"/>
      <c r="VFE33" s="33"/>
      <c r="VFF33" s="33"/>
      <c r="VFG33" s="33"/>
      <c r="VFH33" s="33"/>
      <c r="VFI33" s="33"/>
      <c r="VFJ33" s="33"/>
      <c r="VFK33" s="33"/>
      <c r="VFL33" s="33"/>
      <c r="VFM33" s="33"/>
      <c r="VFN33" s="33"/>
      <c r="VFO33" s="33"/>
      <c r="VFP33" s="33"/>
      <c r="VFQ33" s="33"/>
      <c r="VFR33" s="33"/>
      <c r="VFS33" s="33"/>
      <c r="VFT33" s="33"/>
      <c r="VFU33" s="33"/>
      <c r="VFV33" s="33"/>
      <c r="VFW33" s="33"/>
      <c r="VFX33" s="33"/>
      <c r="VFY33" s="33"/>
      <c r="VFZ33" s="33"/>
      <c r="VGA33" s="33"/>
      <c r="VGB33" s="33"/>
      <c r="VGC33" s="33"/>
      <c r="VGD33" s="33"/>
      <c r="VGE33" s="33"/>
      <c r="VGF33" s="33"/>
      <c r="VGG33" s="33"/>
      <c r="VGH33" s="33"/>
      <c r="VGI33" s="33"/>
      <c r="VGJ33" s="33"/>
      <c r="VGK33" s="33"/>
      <c r="VGL33" s="33"/>
      <c r="VGM33" s="33"/>
      <c r="VGN33" s="33"/>
      <c r="VGO33" s="33"/>
      <c r="VGP33" s="33"/>
      <c r="VGQ33" s="33"/>
      <c r="VGR33" s="33"/>
      <c r="VGS33" s="33"/>
      <c r="VGT33" s="33"/>
      <c r="VGU33" s="33"/>
      <c r="VGV33" s="33"/>
      <c r="VGW33" s="33"/>
      <c r="VGX33" s="33"/>
      <c r="VGY33" s="33"/>
      <c r="VGZ33" s="33"/>
      <c r="VHA33" s="33"/>
      <c r="VHB33" s="33"/>
      <c r="VHC33" s="33"/>
      <c r="VHD33" s="33"/>
      <c r="VHE33" s="33"/>
      <c r="VHF33" s="33"/>
      <c r="VHG33" s="33"/>
      <c r="VHH33" s="33"/>
      <c r="VHI33" s="33"/>
      <c r="VHJ33" s="33"/>
      <c r="VHK33" s="33"/>
      <c r="VHL33" s="33"/>
      <c r="VHM33" s="33"/>
      <c r="VHN33" s="33"/>
      <c r="VHO33" s="33"/>
      <c r="VHP33" s="33"/>
      <c r="VHQ33" s="33"/>
      <c r="VHR33" s="33"/>
      <c r="VHS33" s="33"/>
      <c r="VHT33" s="33"/>
      <c r="VHU33" s="33"/>
      <c r="VHV33" s="33"/>
      <c r="VHW33" s="33"/>
      <c r="VHX33" s="33"/>
      <c r="VHY33" s="33"/>
      <c r="VHZ33" s="33"/>
      <c r="VIA33" s="33"/>
      <c r="VIB33" s="33"/>
      <c r="VIC33" s="33"/>
      <c r="VID33" s="33"/>
      <c r="VIE33" s="33"/>
      <c r="VIF33" s="33"/>
      <c r="VIG33" s="33"/>
      <c r="VIH33" s="33"/>
      <c r="VII33" s="33"/>
      <c r="VIJ33" s="33"/>
      <c r="VIK33" s="33"/>
      <c r="VIL33" s="33"/>
      <c r="VIM33" s="33"/>
      <c r="VIN33" s="33"/>
      <c r="VIO33" s="33"/>
      <c r="VIP33" s="33"/>
      <c r="VIQ33" s="33"/>
      <c r="VIR33" s="33"/>
      <c r="VIS33" s="33"/>
      <c r="VIT33" s="33"/>
      <c r="VIU33" s="33"/>
      <c r="VIV33" s="33"/>
      <c r="VIW33" s="33"/>
      <c r="VIX33" s="33"/>
      <c r="VIY33" s="33"/>
      <c r="VIZ33" s="33"/>
      <c r="VJA33" s="33"/>
      <c r="VJB33" s="33"/>
      <c r="VJC33" s="33"/>
      <c r="VJD33" s="33"/>
      <c r="VJE33" s="33"/>
      <c r="VJF33" s="33"/>
      <c r="VJG33" s="33"/>
      <c r="VJH33" s="33"/>
      <c r="VJI33" s="33"/>
      <c r="VJJ33" s="33"/>
      <c r="VJK33" s="33"/>
      <c r="VJL33" s="33"/>
      <c r="VJM33" s="33"/>
      <c r="VJN33" s="33"/>
      <c r="VJO33" s="33"/>
      <c r="VJP33" s="33"/>
      <c r="VJQ33" s="33"/>
      <c r="VJR33" s="33"/>
      <c r="VJS33" s="33"/>
      <c r="VJT33" s="33"/>
      <c r="VJU33" s="33"/>
      <c r="VJV33" s="33"/>
      <c r="VJW33" s="33"/>
      <c r="VJX33" s="33"/>
      <c r="VJY33" s="33"/>
      <c r="VJZ33" s="33"/>
      <c r="VKA33" s="33"/>
      <c r="VKB33" s="33"/>
      <c r="VKC33" s="33"/>
      <c r="VKD33" s="33"/>
      <c r="VKE33" s="33"/>
      <c r="VKF33" s="33"/>
      <c r="VKG33" s="33"/>
      <c r="VKH33" s="33"/>
      <c r="VKI33" s="33"/>
      <c r="VKJ33" s="33"/>
      <c r="VKK33" s="33"/>
      <c r="VKL33" s="33"/>
      <c r="VKM33" s="33"/>
      <c r="VKN33" s="33"/>
      <c r="VKO33" s="33"/>
      <c r="VKP33" s="33"/>
      <c r="VKQ33" s="33"/>
      <c r="VKR33" s="33"/>
      <c r="VKS33" s="33"/>
      <c r="VKT33" s="33"/>
      <c r="VKU33" s="33"/>
      <c r="VKV33" s="33"/>
      <c r="VKW33" s="33"/>
      <c r="VKX33" s="33"/>
      <c r="VKY33" s="33"/>
      <c r="VKZ33" s="33"/>
      <c r="VLA33" s="33"/>
      <c r="VLB33" s="33"/>
      <c r="VLC33" s="33"/>
      <c r="VLD33" s="33"/>
      <c r="VLE33" s="33"/>
      <c r="VLF33" s="33"/>
      <c r="VLG33" s="33"/>
      <c r="VLH33" s="33"/>
      <c r="VLI33" s="33"/>
      <c r="VLJ33" s="33"/>
      <c r="VLK33" s="33"/>
      <c r="VLL33" s="33"/>
      <c r="VLM33" s="33"/>
      <c r="VLN33" s="33"/>
      <c r="VLO33" s="33"/>
      <c r="VLP33" s="33"/>
      <c r="VLQ33" s="33"/>
      <c r="VLR33" s="33"/>
      <c r="VLS33" s="33"/>
      <c r="VLT33" s="33"/>
      <c r="VLU33" s="33"/>
      <c r="VLV33" s="33"/>
      <c r="VLW33" s="33"/>
      <c r="VLX33" s="33"/>
      <c r="VLY33" s="33"/>
      <c r="VLZ33" s="33"/>
      <c r="VMA33" s="33"/>
      <c r="VMB33" s="33"/>
      <c r="VMC33" s="33"/>
      <c r="VMD33" s="33"/>
      <c r="VME33" s="33"/>
      <c r="VMF33" s="33"/>
      <c r="VMG33" s="33"/>
      <c r="VMH33" s="33"/>
      <c r="VMI33" s="33"/>
      <c r="VMJ33" s="33"/>
      <c r="VMK33" s="33"/>
      <c r="VML33" s="33"/>
      <c r="VMM33" s="33"/>
      <c r="VMN33" s="33"/>
      <c r="VMO33" s="33"/>
      <c r="VMP33" s="33"/>
      <c r="VMQ33" s="33"/>
      <c r="VMR33" s="33"/>
      <c r="VMS33" s="33"/>
      <c r="VMT33" s="33"/>
      <c r="VMU33" s="33"/>
      <c r="VMV33" s="33"/>
      <c r="VMW33" s="33"/>
      <c r="VMX33" s="33"/>
      <c r="VMY33" s="33"/>
      <c r="VMZ33" s="33"/>
      <c r="VNA33" s="33"/>
      <c r="VNB33" s="33"/>
      <c r="VNC33" s="33"/>
      <c r="VND33" s="33"/>
      <c r="VNE33" s="33"/>
      <c r="VNF33" s="33"/>
      <c r="VNG33" s="33"/>
      <c r="VNH33" s="33"/>
      <c r="VNI33" s="33"/>
      <c r="VNJ33" s="33"/>
      <c r="VNK33" s="33"/>
      <c r="VNL33" s="33"/>
      <c r="VNM33" s="33"/>
      <c r="VNN33" s="33"/>
      <c r="VNO33" s="33"/>
      <c r="VNP33" s="33"/>
      <c r="VNQ33" s="33"/>
      <c r="VNR33" s="33"/>
      <c r="VNS33" s="33"/>
      <c r="VNT33" s="33"/>
      <c r="VNU33" s="33"/>
      <c r="VNV33" s="33"/>
      <c r="VNW33" s="33"/>
      <c r="VNX33" s="33"/>
      <c r="VNY33" s="33"/>
      <c r="VNZ33" s="33"/>
      <c r="VOA33" s="33"/>
      <c r="VOB33" s="33"/>
      <c r="VOC33" s="33"/>
      <c r="VOD33" s="33"/>
      <c r="VOE33" s="33"/>
      <c r="VOF33" s="33"/>
      <c r="VOG33" s="33"/>
      <c r="VOH33" s="33"/>
      <c r="VOI33" s="33"/>
      <c r="VOJ33" s="33"/>
      <c r="VOK33" s="33"/>
      <c r="VOL33" s="33"/>
      <c r="VOM33" s="33"/>
      <c r="VON33" s="33"/>
      <c r="VOO33" s="33"/>
      <c r="VOP33" s="33"/>
      <c r="VOQ33" s="33"/>
      <c r="VOR33" s="33"/>
      <c r="VOS33" s="33"/>
      <c r="VOT33" s="33"/>
      <c r="VOU33" s="33"/>
      <c r="VOV33" s="33"/>
      <c r="VOW33" s="33"/>
      <c r="VOX33" s="33"/>
      <c r="VOY33" s="33"/>
      <c r="VOZ33" s="33"/>
      <c r="VPA33" s="33"/>
      <c r="VPB33" s="33"/>
      <c r="VPC33" s="33"/>
      <c r="VPD33" s="33"/>
      <c r="VPE33" s="33"/>
      <c r="VPF33" s="33"/>
      <c r="VPG33" s="33"/>
      <c r="VPH33" s="33"/>
      <c r="VPI33" s="33"/>
      <c r="VPJ33" s="33"/>
      <c r="VPK33" s="33"/>
      <c r="VPL33" s="33"/>
      <c r="VPM33" s="33"/>
      <c r="VPN33" s="33"/>
      <c r="VPO33" s="33"/>
      <c r="VPP33" s="33"/>
      <c r="VPQ33" s="33"/>
      <c r="VPR33" s="33"/>
      <c r="VPS33" s="33"/>
      <c r="VPT33" s="33"/>
      <c r="VPU33" s="33"/>
      <c r="VPV33" s="33"/>
      <c r="VPW33" s="33"/>
      <c r="VPX33" s="33"/>
      <c r="VPY33" s="33"/>
      <c r="VPZ33" s="33"/>
      <c r="VQA33" s="33"/>
      <c r="VQB33" s="33"/>
      <c r="VQC33" s="33"/>
      <c r="VQD33" s="33"/>
      <c r="VQE33" s="33"/>
      <c r="VQF33" s="33"/>
      <c r="VQG33" s="33"/>
      <c r="VQH33" s="33"/>
      <c r="VQI33" s="33"/>
      <c r="VQJ33" s="33"/>
      <c r="VQK33" s="33"/>
      <c r="VQL33" s="33"/>
      <c r="VQM33" s="33"/>
      <c r="VQN33" s="33"/>
      <c r="VQO33" s="33"/>
      <c r="VQP33" s="33"/>
      <c r="VQQ33" s="33"/>
      <c r="VQR33" s="33"/>
      <c r="VQS33" s="33"/>
      <c r="VQT33" s="33"/>
      <c r="VQU33" s="33"/>
      <c r="VQV33" s="33"/>
      <c r="VQW33" s="33"/>
      <c r="VQX33" s="33"/>
      <c r="VQY33" s="33"/>
      <c r="VQZ33" s="33"/>
      <c r="VRA33" s="33"/>
      <c r="VRB33" s="33"/>
      <c r="VRC33" s="33"/>
      <c r="VRD33" s="33"/>
      <c r="VRE33" s="33"/>
      <c r="VRF33" s="33"/>
      <c r="VRG33" s="33"/>
      <c r="VRH33" s="33"/>
      <c r="VRI33" s="33"/>
      <c r="VRJ33" s="33"/>
      <c r="VRK33" s="33"/>
      <c r="VRL33" s="33"/>
      <c r="VRM33" s="33"/>
      <c r="VRN33" s="33"/>
      <c r="VRO33" s="33"/>
      <c r="VRP33" s="33"/>
      <c r="VRQ33" s="33"/>
      <c r="VRR33" s="33"/>
      <c r="VRS33" s="33"/>
      <c r="VRT33" s="33"/>
      <c r="VRU33" s="33"/>
      <c r="VRV33" s="33"/>
      <c r="VRW33" s="33"/>
      <c r="VRX33" s="33"/>
      <c r="VRY33" s="33"/>
      <c r="VRZ33" s="33"/>
      <c r="VSA33" s="33"/>
      <c r="VSB33" s="33"/>
      <c r="VSC33" s="33"/>
      <c r="VSD33" s="33"/>
      <c r="VSE33" s="33"/>
      <c r="VSF33" s="33"/>
      <c r="VSG33" s="33"/>
      <c r="VSH33" s="33"/>
      <c r="VSI33" s="33"/>
      <c r="VSJ33" s="33"/>
      <c r="VSK33" s="33"/>
      <c r="VSL33" s="33"/>
      <c r="VSM33" s="33"/>
      <c r="VSN33" s="33"/>
      <c r="VSO33" s="33"/>
      <c r="VSP33" s="33"/>
      <c r="VSQ33" s="33"/>
      <c r="VSR33" s="33"/>
      <c r="VSS33" s="33"/>
      <c r="VST33" s="33"/>
      <c r="VSU33" s="33"/>
      <c r="VSV33" s="33"/>
      <c r="VSW33" s="33"/>
      <c r="VSX33" s="33"/>
      <c r="VSY33" s="33"/>
      <c r="VSZ33" s="33"/>
      <c r="VTA33" s="33"/>
      <c r="VTB33" s="33"/>
      <c r="VTC33" s="33"/>
      <c r="VTD33" s="33"/>
      <c r="VTE33" s="33"/>
      <c r="VTF33" s="33"/>
      <c r="VTG33" s="33"/>
      <c r="VTH33" s="33"/>
      <c r="VTI33" s="33"/>
      <c r="VTJ33" s="33"/>
      <c r="VTK33" s="33"/>
      <c r="VTL33" s="33"/>
      <c r="VTM33" s="33"/>
      <c r="VTN33" s="33"/>
      <c r="VTO33" s="33"/>
      <c r="VTP33" s="33"/>
      <c r="VTQ33" s="33"/>
      <c r="VTR33" s="33"/>
      <c r="VTS33" s="33"/>
      <c r="VTT33" s="33"/>
      <c r="VTU33" s="33"/>
      <c r="VTV33" s="33"/>
      <c r="VTW33" s="33"/>
      <c r="VTX33" s="33"/>
      <c r="VTY33" s="33"/>
      <c r="VTZ33" s="33"/>
      <c r="VUA33" s="33"/>
      <c r="VUB33" s="33"/>
      <c r="VUC33" s="33"/>
      <c r="VUD33" s="33"/>
      <c r="VUE33" s="33"/>
      <c r="VUF33" s="33"/>
      <c r="VUG33" s="33"/>
      <c r="VUH33" s="33"/>
      <c r="VUI33" s="33"/>
      <c r="VUJ33" s="33"/>
      <c r="VUK33" s="33"/>
      <c r="VUL33" s="33"/>
      <c r="VUM33" s="33"/>
      <c r="VUN33" s="33"/>
      <c r="VUO33" s="33"/>
      <c r="VUP33" s="33"/>
      <c r="VUQ33" s="33"/>
      <c r="VUR33" s="33"/>
      <c r="VUS33" s="33"/>
      <c r="VUT33" s="33"/>
      <c r="VUU33" s="33"/>
      <c r="VUV33" s="33"/>
      <c r="VUW33" s="33"/>
      <c r="VUX33" s="33"/>
      <c r="VUY33" s="33"/>
      <c r="VUZ33" s="33"/>
      <c r="VVA33" s="33"/>
      <c r="VVB33" s="33"/>
      <c r="VVC33" s="33"/>
      <c r="VVD33" s="33"/>
      <c r="VVE33" s="33"/>
      <c r="VVF33" s="33"/>
      <c r="VVG33" s="33"/>
      <c r="VVH33" s="33"/>
      <c r="VVI33" s="33"/>
      <c r="VVJ33" s="33"/>
      <c r="VVK33" s="33"/>
      <c r="VVL33" s="33"/>
      <c r="VVM33" s="33"/>
      <c r="VVN33" s="33"/>
      <c r="VVO33" s="33"/>
      <c r="VVP33" s="33"/>
      <c r="VVQ33" s="33"/>
      <c r="VVR33" s="33"/>
      <c r="VVS33" s="33"/>
      <c r="VVT33" s="33"/>
      <c r="VVU33" s="33"/>
      <c r="VVV33" s="33"/>
      <c r="VVW33" s="33"/>
      <c r="VVX33" s="33"/>
      <c r="VVY33" s="33"/>
      <c r="VVZ33" s="33"/>
      <c r="VWA33" s="33"/>
      <c r="VWB33" s="33"/>
      <c r="VWC33" s="33"/>
      <c r="VWD33" s="33"/>
      <c r="VWE33" s="33"/>
      <c r="VWF33" s="33"/>
      <c r="VWG33" s="33"/>
      <c r="VWH33" s="33"/>
      <c r="VWI33" s="33"/>
      <c r="VWJ33" s="33"/>
      <c r="VWK33" s="33"/>
      <c r="VWL33" s="33"/>
      <c r="VWM33" s="33"/>
      <c r="VWN33" s="33"/>
      <c r="VWO33" s="33"/>
      <c r="VWP33" s="33"/>
      <c r="VWQ33" s="33"/>
      <c r="VWR33" s="33"/>
      <c r="VWS33" s="33"/>
      <c r="VWT33" s="33"/>
      <c r="VWU33" s="33"/>
      <c r="VWV33" s="33"/>
      <c r="VWW33" s="33"/>
      <c r="VWX33" s="33"/>
      <c r="VWY33" s="33"/>
      <c r="VWZ33" s="33"/>
      <c r="VXA33" s="33"/>
      <c r="VXB33" s="33"/>
      <c r="VXC33" s="33"/>
      <c r="VXD33" s="33"/>
      <c r="VXE33" s="33"/>
      <c r="VXF33" s="33"/>
      <c r="VXG33" s="33"/>
      <c r="VXH33" s="33"/>
      <c r="VXI33" s="33"/>
      <c r="VXJ33" s="33"/>
      <c r="VXK33" s="33"/>
      <c r="VXL33" s="33"/>
      <c r="VXM33" s="33"/>
      <c r="VXN33" s="33"/>
      <c r="VXO33" s="33"/>
      <c r="VXP33" s="33"/>
      <c r="VXQ33" s="33"/>
      <c r="VXR33" s="33"/>
      <c r="VXS33" s="33"/>
      <c r="VXT33" s="33"/>
      <c r="VXU33" s="33"/>
      <c r="VXV33" s="33"/>
      <c r="VXW33" s="33"/>
      <c r="VXX33" s="33"/>
      <c r="VXY33" s="33"/>
      <c r="VXZ33" s="33"/>
      <c r="VYA33" s="33"/>
      <c r="VYB33" s="33"/>
      <c r="VYC33" s="33"/>
      <c r="VYD33" s="33"/>
      <c r="VYE33" s="33"/>
      <c r="VYF33" s="33"/>
      <c r="VYG33" s="33"/>
      <c r="VYH33" s="33"/>
      <c r="VYI33" s="33"/>
      <c r="VYJ33" s="33"/>
      <c r="VYK33" s="33"/>
      <c r="VYL33" s="33"/>
      <c r="VYM33" s="33"/>
      <c r="VYN33" s="33"/>
      <c r="VYO33" s="33"/>
      <c r="VYP33" s="33"/>
      <c r="VYQ33" s="33"/>
      <c r="VYR33" s="33"/>
      <c r="VYS33" s="33"/>
      <c r="VYT33" s="33"/>
      <c r="VYU33" s="33"/>
      <c r="VYV33" s="33"/>
      <c r="VYW33" s="33"/>
      <c r="VYX33" s="33"/>
      <c r="VYY33" s="33"/>
      <c r="VYZ33" s="33"/>
      <c r="VZA33" s="33"/>
      <c r="VZB33" s="33"/>
      <c r="VZC33" s="33"/>
      <c r="VZD33" s="33"/>
      <c r="VZE33" s="33"/>
      <c r="VZF33" s="33"/>
      <c r="VZG33" s="33"/>
      <c r="VZH33" s="33"/>
      <c r="VZI33" s="33"/>
      <c r="VZJ33" s="33"/>
      <c r="VZK33" s="33"/>
      <c r="VZL33" s="33"/>
      <c r="VZM33" s="33"/>
      <c r="VZN33" s="33"/>
      <c r="VZO33" s="33"/>
      <c r="VZP33" s="33"/>
      <c r="VZQ33" s="33"/>
      <c r="VZR33" s="33"/>
      <c r="VZS33" s="33"/>
      <c r="VZT33" s="33"/>
      <c r="VZU33" s="33"/>
      <c r="VZV33" s="33"/>
      <c r="VZW33" s="33"/>
      <c r="VZX33" s="33"/>
      <c r="VZY33" s="33"/>
      <c r="VZZ33" s="33"/>
      <c r="WAA33" s="33"/>
      <c r="WAB33" s="33"/>
      <c r="WAC33" s="33"/>
      <c r="WAD33" s="33"/>
      <c r="WAE33" s="33"/>
      <c r="WAF33" s="33"/>
      <c r="WAG33" s="33"/>
      <c r="WAH33" s="33"/>
      <c r="WAI33" s="33"/>
      <c r="WAJ33" s="33"/>
      <c r="WAK33" s="33"/>
      <c r="WAL33" s="33"/>
      <c r="WAM33" s="33"/>
      <c r="WAN33" s="33"/>
      <c r="WAO33" s="33"/>
      <c r="WAP33" s="33"/>
      <c r="WAQ33" s="33"/>
      <c r="WAR33" s="33"/>
      <c r="WAS33" s="33"/>
      <c r="WAT33" s="33"/>
      <c r="WAU33" s="33"/>
      <c r="WAV33" s="33"/>
      <c r="WAW33" s="33"/>
      <c r="WAX33" s="33"/>
      <c r="WAY33" s="33"/>
      <c r="WAZ33" s="33"/>
      <c r="WBA33" s="33"/>
      <c r="WBB33" s="33"/>
      <c r="WBC33" s="33"/>
      <c r="WBD33" s="33"/>
      <c r="WBE33" s="33"/>
      <c r="WBF33" s="33"/>
      <c r="WBG33" s="33"/>
      <c r="WBH33" s="33"/>
      <c r="WBI33" s="33"/>
      <c r="WBJ33" s="33"/>
      <c r="WBK33" s="33"/>
      <c r="WBL33" s="33"/>
      <c r="WBM33" s="33"/>
      <c r="WBN33" s="33"/>
      <c r="WBO33" s="33"/>
      <c r="WBP33" s="33"/>
      <c r="WBQ33" s="33"/>
      <c r="WBR33" s="33"/>
      <c r="WBS33" s="33"/>
      <c r="WBT33" s="33"/>
      <c r="WBU33" s="33"/>
      <c r="WBV33" s="33"/>
      <c r="WBW33" s="33"/>
      <c r="WBX33" s="33"/>
      <c r="WBY33" s="33"/>
      <c r="WBZ33" s="33"/>
      <c r="WCA33" s="33"/>
      <c r="WCB33" s="33"/>
      <c r="WCC33" s="33"/>
      <c r="WCD33" s="33"/>
      <c r="WCE33" s="33"/>
      <c r="WCF33" s="33"/>
      <c r="WCG33" s="33"/>
      <c r="WCH33" s="33"/>
      <c r="WCI33" s="33"/>
      <c r="WCJ33" s="33"/>
      <c r="WCK33" s="33"/>
      <c r="WCL33" s="33"/>
      <c r="WCM33" s="33"/>
      <c r="WCN33" s="33"/>
      <c r="WCO33" s="33"/>
      <c r="WCP33" s="33"/>
      <c r="WCQ33" s="33"/>
      <c r="WCR33" s="33"/>
      <c r="WCS33" s="33"/>
      <c r="WCT33" s="33"/>
      <c r="WCU33" s="33"/>
      <c r="WCV33" s="33"/>
      <c r="WCW33" s="33"/>
      <c r="WCX33" s="33"/>
      <c r="WCY33" s="33"/>
      <c r="WCZ33" s="33"/>
      <c r="WDA33" s="33"/>
      <c r="WDB33" s="33"/>
      <c r="WDC33" s="33"/>
      <c r="WDD33" s="33"/>
      <c r="WDE33" s="33"/>
      <c r="WDF33" s="33"/>
      <c r="WDG33" s="33"/>
      <c r="WDH33" s="33"/>
      <c r="WDI33" s="33"/>
      <c r="WDJ33" s="33"/>
      <c r="WDK33" s="33"/>
      <c r="WDL33" s="33"/>
      <c r="WDM33" s="33"/>
      <c r="WDN33" s="33"/>
      <c r="WDO33" s="33"/>
      <c r="WDP33" s="33"/>
      <c r="WDQ33" s="33"/>
      <c r="WDR33" s="33"/>
      <c r="WDS33" s="33"/>
      <c r="WDT33" s="33"/>
      <c r="WDU33" s="33"/>
      <c r="WDV33" s="33"/>
      <c r="WDW33" s="33"/>
      <c r="WDX33" s="33"/>
      <c r="WDY33" s="33"/>
      <c r="WDZ33" s="33"/>
      <c r="WEA33" s="33"/>
      <c r="WEB33" s="33"/>
      <c r="WEC33" s="33"/>
      <c r="WED33" s="33"/>
      <c r="WEE33" s="33"/>
      <c r="WEF33" s="33"/>
      <c r="WEG33" s="33"/>
      <c r="WEH33" s="33"/>
      <c r="WEI33" s="33"/>
      <c r="WEJ33" s="33"/>
      <c r="WEK33" s="33"/>
      <c r="WEL33" s="33"/>
      <c r="WEM33" s="33"/>
      <c r="WEN33" s="33"/>
      <c r="WEO33" s="33"/>
      <c r="WEP33" s="33"/>
      <c r="WEQ33" s="33"/>
      <c r="WER33" s="33"/>
      <c r="WES33" s="33"/>
      <c r="WET33" s="33"/>
      <c r="WEU33" s="33"/>
      <c r="WEV33" s="33"/>
      <c r="WEW33" s="33"/>
      <c r="WEX33" s="33"/>
      <c r="WEY33" s="33"/>
      <c r="WEZ33" s="33"/>
      <c r="WFA33" s="33"/>
      <c r="WFB33" s="33"/>
      <c r="WFC33" s="33"/>
      <c r="WFD33" s="33"/>
      <c r="WFE33" s="33"/>
      <c r="WFF33" s="33"/>
      <c r="WFG33" s="33"/>
      <c r="WFH33" s="33"/>
      <c r="WFI33" s="33"/>
      <c r="WFJ33" s="33"/>
      <c r="WFK33" s="33"/>
      <c r="WFL33" s="33"/>
      <c r="WFM33" s="33"/>
      <c r="WFN33" s="33"/>
      <c r="WFO33" s="33"/>
      <c r="WFP33" s="33"/>
      <c r="WFQ33" s="33"/>
      <c r="WFR33" s="33"/>
      <c r="WFS33" s="33"/>
      <c r="WFT33" s="33"/>
      <c r="WFU33" s="33"/>
      <c r="WFV33" s="33"/>
      <c r="WFW33" s="33"/>
      <c r="WFX33" s="33"/>
      <c r="WFY33" s="33"/>
      <c r="WFZ33" s="33"/>
      <c r="WGA33" s="33"/>
      <c r="WGB33" s="33"/>
      <c r="WGC33" s="33"/>
      <c r="WGD33" s="33"/>
      <c r="WGE33" s="33"/>
      <c r="WGF33" s="33"/>
      <c r="WGG33" s="33"/>
      <c r="WGH33" s="33"/>
      <c r="WGI33" s="33"/>
      <c r="WGJ33" s="33"/>
      <c r="WGK33" s="33"/>
      <c r="WGL33" s="33"/>
      <c r="WGM33" s="33"/>
      <c r="WGN33" s="33"/>
      <c r="WGO33" s="33"/>
      <c r="WGP33" s="33"/>
      <c r="WGQ33" s="33"/>
      <c r="WGR33" s="33"/>
      <c r="WGS33" s="33"/>
      <c r="WGT33" s="33"/>
      <c r="WGU33" s="33"/>
      <c r="WGV33" s="33"/>
      <c r="WGW33" s="33"/>
      <c r="WGX33" s="33"/>
      <c r="WGY33" s="33"/>
      <c r="WGZ33" s="33"/>
      <c r="WHA33" s="33"/>
      <c r="WHB33" s="33"/>
      <c r="WHC33" s="33"/>
      <c r="WHD33" s="33"/>
      <c r="WHE33" s="33"/>
      <c r="WHF33" s="33"/>
      <c r="WHG33" s="33"/>
      <c r="WHH33" s="33"/>
      <c r="WHI33" s="33"/>
      <c r="WHJ33" s="33"/>
      <c r="WHK33" s="33"/>
      <c r="WHL33" s="33"/>
      <c r="WHM33" s="33"/>
      <c r="WHN33" s="33"/>
      <c r="WHO33" s="33"/>
      <c r="WHP33" s="33"/>
      <c r="WHQ33" s="33"/>
      <c r="WHR33" s="33"/>
      <c r="WHS33" s="33"/>
      <c r="WHT33" s="33"/>
      <c r="WHU33" s="33"/>
      <c r="WHV33" s="33"/>
      <c r="WHW33" s="33"/>
      <c r="WHX33" s="33"/>
      <c r="WHY33" s="33"/>
      <c r="WHZ33" s="33"/>
      <c r="WIA33" s="33"/>
      <c r="WIB33" s="33"/>
      <c r="WIC33" s="33"/>
      <c r="WID33" s="33"/>
      <c r="WIE33" s="33"/>
      <c r="WIF33" s="33"/>
      <c r="WIG33" s="33"/>
      <c r="WIH33" s="33"/>
      <c r="WII33" s="33"/>
      <c r="WIJ33" s="33"/>
      <c r="WIK33" s="33"/>
      <c r="WIL33" s="33"/>
      <c r="WIM33" s="33"/>
      <c r="WIN33" s="33"/>
      <c r="WIO33" s="33"/>
      <c r="WIP33" s="33"/>
      <c r="WIQ33" s="33"/>
      <c r="WIR33" s="33"/>
      <c r="WIS33" s="33"/>
      <c r="WIT33" s="33"/>
      <c r="WIU33" s="33"/>
      <c r="WIV33" s="33"/>
      <c r="WIW33" s="33"/>
      <c r="WIX33" s="33"/>
      <c r="WIY33" s="33"/>
      <c r="WIZ33" s="33"/>
      <c r="WJA33" s="33"/>
      <c r="WJB33" s="33"/>
      <c r="WJC33" s="33"/>
      <c r="WJD33" s="33"/>
      <c r="WJE33" s="33"/>
      <c r="WJF33" s="33"/>
      <c r="WJG33" s="33"/>
      <c r="WJH33" s="33"/>
      <c r="WJI33" s="33"/>
      <c r="WJJ33" s="33"/>
      <c r="WJK33" s="33"/>
      <c r="WJL33" s="33"/>
      <c r="WJM33" s="33"/>
      <c r="WJN33" s="33"/>
      <c r="WJO33" s="33"/>
      <c r="WJP33" s="33"/>
      <c r="WJQ33" s="33"/>
      <c r="WJR33" s="33"/>
      <c r="WJS33" s="33"/>
      <c r="WJT33" s="33"/>
      <c r="WJU33" s="33"/>
      <c r="WJV33" s="33"/>
      <c r="WJW33" s="33"/>
      <c r="WJX33" s="33"/>
      <c r="WJY33" s="33"/>
      <c r="WJZ33" s="33"/>
      <c r="WKA33" s="33"/>
      <c r="WKB33" s="33"/>
      <c r="WKC33" s="33"/>
      <c r="WKD33" s="33"/>
      <c r="WKE33" s="33"/>
      <c r="WKF33" s="33"/>
      <c r="WKG33" s="33"/>
      <c r="WKH33" s="33"/>
      <c r="WKI33" s="33"/>
      <c r="WKJ33" s="33"/>
      <c r="WKK33" s="33"/>
      <c r="WKL33" s="33"/>
      <c r="WKM33" s="33"/>
      <c r="WKN33" s="33"/>
      <c r="WKO33" s="33"/>
      <c r="WKP33" s="33"/>
      <c r="WKQ33" s="33"/>
      <c r="WKR33" s="33"/>
      <c r="WKS33" s="33"/>
      <c r="WKT33" s="33"/>
      <c r="WKU33" s="33"/>
      <c r="WKV33" s="33"/>
      <c r="WKW33" s="33"/>
      <c r="WKX33" s="33"/>
      <c r="WKY33" s="33"/>
      <c r="WKZ33" s="33"/>
      <c r="WLA33" s="33"/>
      <c r="WLB33" s="33"/>
      <c r="WLC33" s="33"/>
      <c r="WLD33" s="33"/>
      <c r="WLE33" s="33"/>
      <c r="WLF33" s="33"/>
      <c r="WLG33" s="33"/>
      <c r="WLH33" s="33"/>
      <c r="WLI33" s="33"/>
      <c r="WLJ33" s="33"/>
      <c r="WLK33" s="33"/>
      <c r="WLL33" s="33"/>
      <c r="WLM33" s="33"/>
      <c r="WLN33" s="33"/>
      <c r="WLO33" s="33"/>
      <c r="WLP33" s="33"/>
      <c r="WLQ33" s="33"/>
      <c r="WLR33" s="33"/>
      <c r="WLS33" s="33"/>
      <c r="WLT33" s="33"/>
      <c r="WLU33" s="33"/>
      <c r="WLV33" s="33"/>
      <c r="WLW33" s="33"/>
      <c r="WLX33" s="33"/>
      <c r="WLY33" s="33"/>
      <c r="WLZ33" s="33"/>
      <c r="WMA33" s="33"/>
      <c r="WMB33" s="33"/>
      <c r="WMC33" s="33"/>
      <c r="WMD33" s="33"/>
      <c r="WME33" s="33"/>
      <c r="WMF33" s="33"/>
      <c r="WMG33" s="33"/>
      <c r="WMH33" s="33"/>
      <c r="WMI33" s="33"/>
      <c r="WMJ33" s="33"/>
      <c r="WMK33" s="33"/>
      <c r="WML33" s="33"/>
      <c r="WMM33" s="33"/>
      <c r="WMN33" s="33"/>
      <c r="WMO33" s="33"/>
      <c r="WMP33" s="33"/>
      <c r="WMQ33" s="33"/>
      <c r="WMR33" s="33"/>
      <c r="WMS33" s="33"/>
      <c r="WMT33" s="33"/>
      <c r="WMU33" s="33"/>
      <c r="WMV33" s="33"/>
      <c r="WMW33" s="33"/>
      <c r="WMX33" s="33"/>
      <c r="WMY33" s="33"/>
      <c r="WMZ33" s="33"/>
      <c r="WNA33" s="33"/>
      <c r="WNB33" s="33"/>
      <c r="WNC33" s="33"/>
      <c r="WND33" s="33"/>
      <c r="WNE33" s="33"/>
      <c r="WNF33" s="33"/>
      <c r="WNG33" s="33"/>
      <c r="WNH33" s="33"/>
      <c r="WNI33" s="33"/>
      <c r="WNJ33" s="33"/>
      <c r="WNK33" s="33"/>
      <c r="WNL33" s="33"/>
      <c r="WNM33" s="33"/>
      <c r="WNN33" s="33"/>
      <c r="WNO33" s="33"/>
      <c r="WNP33" s="33"/>
      <c r="WNQ33" s="33"/>
      <c r="WNR33" s="33"/>
      <c r="WNS33" s="33"/>
      <c r="WNT33" s="33"/>
      <c r="WNU33" s="33"/>
      <c r="WNV33" s="33"/>
      <c r="WNW33" s="33"/>
      <c r="WNX33" s="33"/>
      <c r="WNY33" s="33"/>
      <c r="WNZ33" s="33"/>
      <c r="WOA33" s="33"/>
      <c r="WOB33" s="33"/>
      <c r="WOC33" s="33"/>
      <c r="WOD33" s="33"/>
      <c r="WOE33" s="33"/>
      <c r="WOF33" s="33"/>
      <c r="WOG33" s="33"/>
      <c r="WOH33" s="33"/>
      <c r="WOI33" s="33"/>
      <c r="WOJ33" s="33"/>
      <c r="WOK33" s="33"/>
      <c r="WOL33" s="33"/>
      <c r="WOM33" s="33"/>
      <c r="WON33" s="33"/>
      <c r="WOO33" s="33"/>
      <c r="WOP33" s="33"/>
      <c r="WOQ33" s="33"/>
      <c r="WOR33" s="33"/>
      <c r="WOS33" s="33"/>
      <c r="WOT33" s="33"/>
      <c r="WOU33" s="33"/>
      <c r="WOV33" s="33"/>
      <c r="WOW33" s="33"/>
      <c r="WOX33" s="33"/>
      <c r="WOY33" s="33"/>
      <c r="WOZ33" s="33"/>
      <c r="WPA33" s="33"/>
      <c r="WPB33" s="33"/>
      <c r="WPC33" s="33"/>
      <c r="WPD33" s="33"/>
      <c r="WPE33" s="33"/>
      <c r="WPF33" s="33"/>
      <c r="WPG33" s="33"/>
      <c r="WPH33" s="33"/>
      <c r="WPI33" s="33"/>
      <c r="WPJ33" s="33"/>
      <c r="WPK33" s="33"/>
      <c r="WPL33" s="33"/>
      <c r="WPM33" s="33"/>
      <c r="WPN33" s="33"/>
      <c r="WPO33" s="33"/>
      <c r="WPP33" s="33"/>
      <c r="WPQ33" s="33"/>
      <c r="WPR33" s="33"/>
      <c r="WPS33" s="33"/>
      <c r="WPT33" s="33"/>
      <c r="WPU33" s="33"/>
      <c r="WPV33" s="33"/>
      <c r="WPW33" s="33"/>
      <c r="WPX33" s="33"/>
      <c r="WPY33" s="33"/>
      <c r="WPZ33" s="33"/>
      <c r="WQA33" s="33"/>
      <c r="WQB33" s="33"/>
      <c r="WQC33" s="33"/>
      <c r="WQD33" s="33"/>
      <c r="WQE33" s="33"/>
      <c r="WQF33" s="33"/>
      <c r="WQG33" s="33"/>
      <c r="WQH33" s="33"/>
      <c r="WQI33" s="33"/>
      <c r="WQJ33" s="33"/>
      <c r="WQK33" s="33"/>
      <c r="WQL33" s="33"/>
      <c r="WQM33" s="33"/>
      <c r="WQN33" s="33"/>
      <c r="WQO33" s="33"/>
      <c r="WQP33" s="33"/>
      <c r="WQQ33" s="33"/>
      <c r="WQR33" s="33"/>
      <c r="WQS33" s="33"/>
      <c r="WQT33" s="33"/>
      <c r="WQU33" s="33"/>
      <c r="WQV33" s="33"/>
      <c r="WQW33" s="33"/>
      <c r="WQX33" s="33"/>
      <c r="WQY33" s="33"/>
      <c r="WQZ33" s="33"/>
      <c r="WRA33" s="33"/>
      <c r="WRB33" s="33"/>
      <c r="WRC33" s="33"/>
      <c r="WRD33" s="33"/>
      <c r="WRE33" s="33"/>
      <c r="WRF33" s="33"/>
      <c r="WRG33" s="33"/>
      <c r="WRH33" s="33"/>
      <c r="WRI33" s="33"/>
      <c r="WRJ33" s="33"/>
      <c r="WRK33" s="33"/>
      <c r="WRL33" s="33"/>
      <c r="WRM33" s="33"/>
      <c r="WRN33" s="33"/>
      <c r="WRO33" s="33"/>
      <c r="WRP33" s="33"/>
      <c r="WRQ33" s="33"/>
      <c r="WRR33" s="33"/>
      <c r="WRS33" s="33"/>
      <c r="WRT33" s="33"/>
      <c r="WRU33" s="33"/>
      <c r="WRV33" s="33"/>
      <c r="WRW33" s="33"/>
      <c r="WRX33" s="33"/>
      <c r="WRY33" s="33"/>
      <c r="WRZ33" s="33"/>
      <c r="WSA33" s="33"/>
      <c r="WSB33" s="33"/>
      <c r="WSC33" s="33"/>
      <c r="WSD33" s="33"/>
      <c r="WSE33" s="33"/>
      <c r="WSF33" s="33"/>
      <c r="WSG33" s="33"/>
      <c r="WSH33" s="33"/>
      <c r="WSI33" s="33"/>
      <c r="WSJ33" s="33"/>
      <c r="WSK33" s="33"/>
      <c r="WSL33" s="33"/>
      <c r="WSM33" s="33"/>
      <c r="WSN33" s="33"/>
      <c r="WSO33" s="33"/>
      <c r="WSP33" s="33"/>
      <c r="WSQ33" s="33"/>
      <c r="WSR33" s="33"/>
      <c r="WSS33" s="33"/>
      <c r="WST33" s="33"/>
      <c r="WSU33" s="33"/>
      <c r="WSV33" s="33"/>
      <c r="WSW33" s="33"/>
      <c r="WSX33" s="33"/>
      <c r="WSY33" s="33"/>
      <c r="WSZ33" s="33"/>
      <c r="WTA33" s="33"/>
      <c r="WTB33" s="33"/>
      <c r="WTC33" s="33"/>
      <c r="WTD33" s="33"/>
      <c r="WTE33" s="33"/>
      <c r="WTF33" s="33"/>
      <c r="WTG33" s="33"/>
      <c r="WTH33" s="33"/>
      <c r="WTI33" s="33"/>
      <c r="WTJ33" s="33"/>
      <c r="WTK33" s="33"/>
      <c r="WTL33" s="33"/>
      <c r="WTM33" s="33"/>
      <c r="WTN33" s="33"/>
      <c r="WTO33" s="33"/>
      <c r="WTP33" s="33"/>
      <c r="WTQ33" s="33"/>
      <c r="WTR33" s="33"/>
      <c r="WTS33" s="33"/>
      <c r="WTT33" s="33"/>
      <c r="WTU33" s="33"/>
      <c r="WTV33" s="33"/>
      <c r="WTW33" s="33"/>
      <c r="WTX33" s="33"/>
      <c r="WTY33" s="33"/>
      <c r="WTZ33" s="33"/>
      <c r="WUA33" s="33"/>
      <c r="WUB33" s="33"/>
      <c r="WUC33" s="33"/>
      <c r="WUD33" s="33"/>
      <c r="WUE33" s="33"/>
      <c r="WUF33" s="33"/>
      <c r="WUG33" s="33"/>
      <c r="WUH33" s="33"/>
      <c r="WUI33" s="33"/>
      <c r="WUJ33" s="33"/>
      <c r="WUK33" s="33"/>
      <c r="WUL33" s="33"/>
      <c r="WUM33" s="33"/>
      <c r="WUN33" s="33"/>
      <c r="WUO33" s="33"/>
      <c r="WUP33" s="33"/>
      <c r="WUQ33" s="33"/>
      <c r="WUR33" s="33"/>
      <c r="WUS33" s="33"/>
      <c r="WUT33" s="33"/>
      <c r="WUU33" s="33"/>
      <c r="WUV33" s="33"/>
      <c r="WUW33" s="33"/>
      <c r="WUX33" s="33"/>
      <c r="WUY33" s="33"/>
      <c r="WUZ33" s="33"/>
      <c r="WVA33" s="33"/>
      <c r="WVB33" s="33"/>
      <c r="WVC33" s="33"/>
      <c r="WVD33" s="33"/>
      <c r="WVE33" s="33"/>
      <c r="WVF33" s="33"/>
      <c r="WVG33" s="33"/>
      <c r="WVH33" s="33"/>
      <c r="WVI33" s="33"/>
      <c r="WVJ33" s="33"/>
      <c r="WVK33" s="33"/>
      <c r="WVL33" s="33"/>
      <c r="WVM33" s="33"/>
      <c r="WVN33" s="33"/>
      <c r="WVO33" s="33"/>
      <c r="WVP33" s="33"/>
      <c r="WVQ33" s="33"/>
      <c r="WVR33" s="33"/>
      <c r="WVS33" s="33"/>
      <c r="WVT33" s="33"/>
      <c r="WVU33" s="33"/>
      <c r="WVV33" s="33"/>
      <c r="WVW33" s="33"/>
      <c r="WVX33" s="33"/>
      <c r="WVY33" s="33"/>
      <c r="WVZ33" s="33"/>
      <c r="WWA33" s="33"/>
      <c r="WWB33" s="33"/>
      <c r="WWC33" s="33"/>
      <c r="WWD33" s="33"/>
      <c r="WWE33" s="33"/>
      <c r="WWF33" s="33"/>
      <c r="WWG33" s="33"/>
      <c r="WWH33" s="33"/>
      <c r="WWI33" s="33"/>
      <c r="WWJ33" s="33"/>
      <c r="WWK33" s="33"/>
      <c r="WWL33" s="33"/>
      <c r="WWM33" s="33"/>
      <c r="WWN33" s="33"/>
      <c r="WWO33" s="33"/>
      <c r="WWP33" s="33"/>
      <c r="WWQ33" s="33"/>
      <c r="WWR33" s="33"/>
      <c r="WWS33" s="33"/>
      <c r="WWT33" s="33"/>
      <c r="WWU33" s="33"/>
      <c r="WWV33" s="33"/>
      <c r="WWW33" s="33"/>
      <c r="WWX33" s="33"/>
      <c r="WWY33" s="33"/>
      <c r="WWZ33" s="33"/>
      <c r="WXA33" s="33"/>
      <c r="WXB33" s="33"/>
      <c r="WXC33" s="33"/>
      <c r="WXD33" s="33"/>
      <c r="WXE33" s="33"/>
      <c r="WXF33" s="33"/>
      <c r="WXG33" s="33"/>
      <c r="WXH33" s="33"/>
      <c r="WXI33" s="33"/>
      <c r="WXJ33" s="33"/>
      <c r="WXK33" s="33"/>
      <c r="WXL33" s="33"/>
      <c r="WXM33" s="33"/>
      <c r="WXN33" s="33"/>
      <c r="WXO33" s="33"/>
      <c r="WXP33" s="33"/>
      <c r="WXQ33" s="33"/>
      <c r="WXR33" s="33"/>
      <c r="WXS33" s="33"/>
      <c r="WXT33" s="33"/>
      <c r="WXU33" s="33"/>
      <c r="WXV33" s="33"/>
      <c r="WXW33" s="33"/>
      <c r="WXX33" s="33"/>
      <c r="WXY33" s="33"/>
      <c r="WXZ33" s="33"/>
      <c r="WYA33" s="33"/>
      <c r="WYB33" s="33"/>
      <c r="WYC33" s="33"/>
      <c r="WYD33" s="33"/>
      <c r="WYE33" s="33"/>
      <c r="WYF33" s="33"/>
      <c r="WYG33" s="33"/>
      <c r="WYH33" s="33"/>
      <c r="WYI33" s="33"/>
      <c r="WYJ33" s="33"/>
      <c r="WYK33" s="33"/>
      <c r="WYL33" s="33"/>
      <c r="WYM33" s="33"/>
      <c r="WYN33" s="33"/>
      <c r="WYO33" s="33"/>
      <c r="WYP33" s="33"/>
      <c r="WYQ33" s="33"/>
      <c r="WYR33" s="33"/>
      <c r="WYS33" s="33"/>
      <c r="WYT33" s="33"/>
      <c r="WYU33" s="33"/>
      <c r="WYV33" s="33"/>
      <c r="WYW33" s="33"/>
      <c r="WYX33" s="33"/>
      <c r="WYY33" s="33"/>
      <c r="WYZ33" s="33"/>
      <c r="WZA33" s="33"/>
      <c r="WZB33" s="33"/>
      <c r="WZC33" s="33"/>
      <c r="WZD33" s="33"/>
      <c r="WZE33" s="33"/>
      <c r="WZF33" s="33"/>
      <c r="WZG33" s="33"/>
      <c r="WZH33" s="33"/>
      <c r="WZI33" s="33"/>
      <c r="WZJ33" s="33"/>
      <c r="WZK33" s="33"/>
      <c r="WZL33" s="33"/>
      <c r="WZM33" s="33"/>
      <c r="WZN33" s="33"/>
      <c r="WZO33" s="33"/>
      <c r="WZP33" s="33"/>
      <c r="WZQ33" s="33"/>
      <c r="WZR33" s="33"/>
      <c r="WZS33" s="33"/>
      <c r="WZT33" s="33"/>
      <c r="WZU33" s="33"/>
      <c r="WZV33" s="33"/>
      <c r="WZW33" s="33"/>
      <c r="WZX33" s="33"/>
      <c r="WZY33" s="33"/>
      <c r="WZZ33" s="33"/>
      <c r="XAA33" s="33"/>
      <c r="XAB33" s="33"/>
      <c r="XAC33" s="33"/>
      <c r="XAD33" s="33"/>
      <c r="XAE33" s="33"/>
      <c r="XAF33" s="33"/>
      <c r="XAG33" s="33"/>
      <c r="XAH33" s="33"/>
      <c r="XAI33" s="33"/>
      <c r="XAJ33" s="33"/>
      <c r="XAK33" s="33"/>
      <c r="XAL33" s="33"/>
      <c r="XAM33" s="33"/>
      <c r="XAN33" s="33"/>
      <c r="XAO33" s="33"/>
      <c r="XAP33" s="33"/>
      <c r="XAQ33" s="33"/>
      <c r="XAR33" s="33"/>
      <c r="XAS33" s="33"/>
      <c r="XAT33" s="33"/>
      <c r="XAU33" s="33"/>
      <c r="XAV33" s="33"/>
      <c r="XAW33" s="33"/>
      <c r="XAX33" s="33"/>
      <c r="XAY33" s="33"/>
      <c r="XAZ33" s="33"/>
      <c r="XBA33" s="33"/>
      <c r="XBB33" s="33"/>
      <c r="XBC33" s="33"/>
      <c r="XBD33" s="33"/>
      <c r="XBE33" s="33"/>
      <c r="XBF33" s="33"/>
      <c r="XBG33" s="33"/>
      <c r="XBH33" s="33"/>
      <c r="XBI33" s="33"/>
      <c r="XBJ33" s="33"/>
      <c r="XBK33" s="33"/>
      <c r="XBL33" s="33"/>
      <c r="XBM33" s="33"/>
      <c r="XBN33" s="33"/>
      <c r="XBO33" s="33"/>
      <c r="XBP33" s="33"/>
      <c r="XBQ33" s="33"/>
      <c r="XBR33" s="33"/>
      <c r="XBS33" s="33"/>
      <c r="XBT33" s="33"/>
      <c r="XBU33" s="33"/>
      <c r="XBV33" s="33"/>
      <c r="XBW33" s="33"/>
      <c r="XBX33" s="33"/>
      <c r="XBY33" s="33"/>
      <c r="XBZ33" s="33"/>
      <c r="XCA33" s="33"/>
      <c r="XCB33" s="33"/>
      <c r="XCC33" s="33"/>
      <c r="XCD33" s="33"/>
      <c r="XCE33" s="33"/>
      <c r="XCF33" s="33"/>
      <c r="XCG33" s="33"/>
      <c r="XCH33" s="33"/>
      <c r="XCI33" s="33"/>
      <c r="XCJ33" s="33"/>
      <c r="XCK33" s="33"/>
      <c r="XCL33" s="33"/>
      <c r="XCM33" s="33"/>
      <c r="XCN33" s="33"/>
      <c r="XCO33" s="33"/>
      <c r="XCP33" s="33"/>
      <c r="XCQ33" s="33"/>
      <c r="XCR33" s="33"/>
      <c r="XCS33" s="33"/>
      <c r="XCT33" s="33"/>
      <c r="XCU33" s="33"/>
      <c r="XCV33" s="33"/>
      <c r="XCW33" s="33"/>
      <c r="XCX33" s="33"/>
      <c r="XCY33" s="33"/>
      <c r="XCZ33" s="33"/>
      <c r="XDA33" s="33"/>
      <c r="XDB33" s="33"/>
      <c r="XDC33" s="33"/>
      <c r="XDD33" s="33"/>
      <c r="XDE33" s="33"/>
      <c r="XDF33" s="33"/>
      <c r="XDG33" s="33"/>
      <c r="XDH33" s="33"/>
      <c r="XDI33" s="33"/>
      <c r="XDJ33" s="33"/>
      <c r="XDK33" s="33"/>
      <c r="XDL33" s="33"/>
      <c r="XDM33" s="33"/>
      <c r="XDN33" s="33"/>
      <c r="XDO33" s="33"/>
      <c r="XDP33" s="33"/>
      <c r="XDQ33" s="33"/>
      <c r="XDR33" s="33"/>
      <c r="XDS33" s="33"/>
      <c r="XDT33" s="33"/>
      <c r="XDU33" s="33"/>
      <c r="XDV33" s="33"/>
      <c r="XDW33" s="33"/>
      <c r="XDX33" s="33"/>
      <c r="XDY33" s="33"/>
      <c r="XDZ33" s="33"/>
      <c r="XEA33" s="33"/>
      <c r="XEB33" s="33"/>
      <c r="XEC33" s="33"/>
      <c r="XED33" s="33"/>
      <c r="XEE33" s="33"/>
      <c r="XEF33" s="33"/>
      <c r="XEG33" s="33"/>
      <c r="XEH33" s="33"/>
      <c r="XEI33" s="33"/>
      <c r="XEJ33" s="33"/>
      <c r="XEK33" s="33"/>
      <c r="XEL33" s="33"/>
      <c r="XEM33" s="33"/>
      <c r="XEN33" s="33"/>
      <c r="XEO33" s="33"/>
      <c r="XEP33" s="33"/>
      <c r="XEQ33" s="33"/>
      <c r="XER33" s="33"/>
      <c r="XES33" s="33"/>
      <c r="XET33" s="33"/>
      <c r="XEU33" s="33"/>
      <c r="XEV33" s="33"/>
      <c r="XEW33" s="33"/>
      <c r="XEX33" s="33"/>
      <c r="XEY33" s="33"/>
      <c r="XEZ33" s="33"/>
      <c r="XFA33" s="33"/>
      <c r="XFB33" s="33"/>
      <c r="XFC33" s="33"/>
      <c r="XFD33" s="33"/>
    </row>
  </sheetData>
  <mergeCells count="7">
    <mergeCell ref="A2:G2"/>
    <mergeCell ref="F3:G3"/>
    <mergeCell ref="B4:D4"/>
    <mergeCell ref="E4:G4"/>
    <mergeCell ref="A9:G9"/>
    <mergeCell ref="A10:G10"/>
    <mergeCell ref="A4:A5"/>
  </mergeCells>
  <printOptions horizontalCentered="1"/>
  <pageMargins left="0.709027777777778" right="0.709027777777778" top="0.629166666666667" bottom="0.75" header="0.309027777777778" footer="0.309027777777778"/>
  <pageSetup paperSize="9" fitToHeight="200" orientation="landscape" horizontalDpi="600" verticalDpi="600"/>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6"/>
  <sheetViews>
    <sheetView workbookViewId="0">
      <selection activeCell="A1" sqref="$A1:$XFD1048576"/>
    </sheetView>
  </sheetViews>
  <sheetFormatPr defaultColWidth="10" defaultRowHeight="13.5" outlineLevelCol="6"/>
  <cols>
    <col min="1" max="1" width="62.25" style="33" customWidth="1"/>
    <col min="2" max="3" width="28.6333333333333" style="33" customWidth="1"/>
    <col min="4" max="4" width="9.76666666666667" style="33" customWidth="1"/>
    <col min="5" max="16384" width="10" style="33"/>
  </cols>
  <sheetData>
    <row r="1" s="33" customFormat="1" ht="23" customHeight="1"/>
    <row r="2" s="33" customFormat="1" ht="14.3" customHeight="1" spans="1:1">
      <c r="A2" s="64"/>
    </row>
    <row r="3" s="33" customFormat="1" ht="28.6" customHeight="1" spans="1:3">
      <c r="A3" s="59" t="s">
        <v>3169</v>
      </c>
      <c r="B3" s="59"/>
      <c r="C3" s="59"/>
    </row>
    <row r="4" s="33" customFormat="1" ht="27" customHeight="1" spans="1:3">
      <c r="A4" s="67"/>
      <c r="B4" s="67"/>
      <c r="C4" s="68" t="s">
        <v>3153</v>
      </c>
    </row>
    <row r="5" s="70" customFormat="1" ht="24" customHeight="1" spans="1:3">
      <c r="A5" s="72" t="s">
        <v>3170</v>
      </c>
      <c r="B5" s="72" t="s">
        <v>3111</v>
      </c>
      <c r="C5" s="72" t="s">
        <v>3171</v>
      </c>
    </row>
    <row r="6" s="70" customFormat="1" ht="32" customHeight="1" spans="1:3">
      <c r="A6" s="73" t="s">
        <v>3172</v>
      </c>
      <c r="B6" s="69"/>
      <c r="C6" s="69">
        <v>11.95</v>
      </c>
    </row>
    <row r="7" s="70" customFormat="1" ht="32" customHeight="1" spans="1:3">
      <c r="A7" s="73" t="s">
        <v>3173</v>
      </c>
      <c r="B7" s="69">
        <v>15.59</v>
      </c>
      <c r="C7" s="69">
        <v>15.59</v>
      </c>
    </row>
    <row r="8" s="70" customFormat="1" ht="32" customHeight="1" spans="1:3">
      <c r="A8" s="73" t="s">
        <v>3174</v>
      </c>
      <c r="B8" s="69">
        <f>SUM(B9:B10)</f>
        <v>0</v>
      </c>
      <c r="C8" s="69">
        <f>SUM(C9:C10)</f>
        <v>0.93</v>
      </c>
    </row>
    <row r="9" s="70" customFormat="1" ht="30" customHeight="1" spans="1:3">
      <c r="A9" s="74" t="s">
        <v>3175</v>
      </c>
      <c r="B9" s="69">
        <v>0</v>
      </c>
      <c r="C9" s="69">
        <v>0</v>
      </c>
    </row>
    <row r="10" s="70" customFormat="1" ht="32" customHeight="1" spans="1:3">
      <c r="A10" s="74" t="s">
        <v>3176</v>
      </c>
      <c r="B10" s="69">
        <v>0</v>
      </c>
      <c r="C10" s="69">
        <v>0.93</v>
      </c>
    </row>
    <row r="11" s="70" customFormat="1" ht="32" customHeight="1" spans="1:3">
      <c r="A11" s="73" t="s">
        <v>3177</v>
      </c>
      <c r="B11" s="69">
        <v>1.48</v>
      </c>
      <c r="C11" s="69">
        <v>1.48</v>
      </c>
    </row>
    <row r="12" s="70" customFormat="1" ht="32" customHeight="1" spans="1:3">
      <c r="A12" s="73" t="s">
        <v>3178</v>
      </c>
      <c r="B12" s="69">
        <v>10.47</v>
      </c>
      <c r="C12" s="69">
        <v>11.4</v>
      </c>
    </row>
    <row r="13" s="70" customFormat="1" ht="32" customHeight="1" spans="1:3">
      <c r="A13" s="73" t="s">
        <v>3179</v>
      </c>
      <c r="B13" s="69">
        <v>0</v>
      </c>
      <c r="C13" s="69"/>
    </row>
    <row r="14" s="70" customFormat="1" ht="32" customHeight="1" spans="1:3">
      <c r="A14" s="73" t="s">
        <v>3180</v>
      </c>
      <c r="B14" s="69">
        <v>15.59</v>
      </c>
      <c r="C14" s="69"/>
    </row>
    <row r="15" s="71" customFormat="1" ht="69" customHeight="1" spans="1:7">
      <c r="A15" s="75" t="s">
        <v>3181</v>
      </c>
      <c r="B15" s="75"/>
      <c r="C15" s="75"/>
      <c r="D15" s="76"/>
      <c r="E15" s="76"/>
      <c r="F15" s="76"/>
      <c r="G15" s="76"/>
    </row>
    <row r="16" s="33" customFormat="1" spans="1:3">
      <c r="A16" s="67"/>
      <c r="B16" s="67"/>
      <c r="C16" s="67"/>
    </row>
  </sheetData>
  <mergeCells count="2">
    <mergeCell ref="A3:C3"/>
    <mergeCell ref="A15:C15"/>
  </mergeCells>
  <printOptions horizontalCentered="1"/>
  <pageMargins left="0.709027777777778" right="0.709027777777778" top="0.75" bottom="0.75" header="0.309027777777778" footer="0.309027777777778"/>
  <pageSetup paperSize="9" fitToHeight="200" orientation="landscape" horizontalDpi="600" verticalDpi="600"/>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6"/>
  <sheetViews>
    <sheetView workbookViewId="0">
      <selection activeCell="A1" sqref="$A1:$XFD1048576"/>
    </sheetView>
  </sheetViews>
  <sheetFormatPr defaultColWidth="10" defaultRowHeight="13.5" outlineLevelCol="6"/>
  <cols>
    <col min="1" max="1" width="60" style="33" customWidth="1"/>
    <col min="2" max="3" width="25.6333333333333" style="33" customWidth="1"/>
    <col min="4" max="4" width="9.76666666666667" style="33" customWidth="1"/>
    <col min="5" max="16384" width="10" style="33"/>
  </cols>
  <sheetData>
    <row r="1" s="33" customFormat="1" ht="23" customHeight="1"/>
    <row r="2" s="33" customFormat="1" ht="14.3" customHeight="1" spans="1:1">
      <c r="A2" s="64"/>
    </row>
    <row r="3" s="33" customFormat="1" ht="28.6" customHeight="1" spans="1:3">
      <c r="A3" s="59" t="s">
        <v>3182</v>
      </c>
      <c r="B3" s="59"/>
      <c r="C3" s="59"/>
    </row>
    <row r="4" s="33" customFormat="1" ht="27" customHeight="1" spans="1:3">
      <c r="A4" s="67"/>
      <c r="B4" s="67"/>
      <c r="C4" s="68" t="s">
        <v>3153</v>
      </c>
    </row>
    <row r="5" s="33" customFormat="1" ht="24" customHeight="1" spans="1:3">
      <c r="A5" s="40" t="s">
        <v>3170</v>
      </c>
      <c r="B5" s="40" t="s">
        <v>3111</v>
      </c>
      <c r="C5" s="40" t="s">
        <v>3171</v>
      </c>
    </row>
    <row r="6" s="33" customFormat="1" ht="32" customHeight="1" spans="1:3">
      <c r="A6" s="42" t="s">
        <v>3172</v>
      </c>
      <c r="B6" s="69"/>
      <c r="C6" s="69">
        <v>11.95</v>
      </c>
    </row>
    <row r="7" s="33" customFormat="1" ht="32" customHeight="1" spans="1:3">
      <c r="A7" s="42" t="s">
        <v>3173</v>
      </c>
      <c r="B7" s="69">
        <v>15.59</v>
      </c>
      <c r="C7" s="69">
        <v>15.59</v>
      </c>
    </row>
    <row r="8" s="33" customFormat="1" ht="32" customHeight="1" spans="1:3">
      <c r="A8" s="42" t="s">
        <v>3174</v>
      </c>
      <c r="B8" s="69">
        <f>SUM(B9:B10)</f>
        <v>0</v>
      </c>
      <c r="C8" s="69">
        <f>SUM(C9:C10)</f>
        <v>0.93</v>
      </c>
    </row>
    <row r="9" s="33" customFormat="1" ht="32" customHeight="1" spans="1:3">
      <c r="A9" s="42" t="s">
        <v>3183</v>
      </c>
      <c r="B9" s="69">
        <v>0</v>
      </c>
      <c r="C9" s="69">
        <v>0</v>
      </c>
    </row>
    <row r="10" s="33" customFormat="1" ht="32" customHeight="1" spans="1:3">
      <c r="A10" s="42" t="s">
        <v>3184</v>
      </c>
      <c r="B10" s="69">
        <v>0</v>
      </c>
      <c r="C10" s="69">
        <v>0.93</v>
      </c>
    </row>
    <row r="11" s="33" customFormat="1" ht="32" customHeight="1" spans="1:3">
      <c r="A11" s="42" t="s">
        <v>3177</v>
      </c>
      <c r="B11" s="69">
        <v>1.48</v>
      </c>
      <c r="C11" s="69">
        <v>1.48</v>
      </c>
    </row>
    <row r="12" s="33" customFormat="1" ht="32" customHeight="1" spans="1:3">
      <c r="A12" s="42" t="s">
        <v>3178</v>
      </c>
      <c r="B12" s="69">
        <v>10.47</v>
      </c>
      <c r="C12" s="69">
        <v>11.4</v>
      </c>
    </row>
    <row r="13" s="33" customFormat="1" ht="32" customHeight="1" spans="1:3">
      <c r="A13" s="42" t="s">
        <v>3179</v>
      </c>
      <c r="B13" s="69">
        <v>0</v>
      </c>
      <c r="C13" s="69"/>
    </row>
    <row r="14" s="33" customFormat="1" ht="32" customHeight="1" spans="1:3">
      <c r="A14" s="42" t="s">
        <v>3180</v>
      </c>
      <c r="B14" s="69">
        <v>15.59</v>
      </c>
      <c r="C14" s="69"/>
    </row>
    <row r="15" s="35" customFormat="1" ht="69" customHeight="1" spans="1:7">
      <c r="A15" s="48" t="s">
        <v>3185</v>
      </c>
      <c r="B15" s="48"/>
      <c r="C15" s="48"/>
      <c r="D15" s="63"/>
      <c r="E15" s="63"/>
      <c r="F15" s="63"/>
      <c r="G15" s="63"/>
    </row>
    <row r="16" s="33" customFormat="1" spans="1:3">
      <c r="A16" s="67"/>
      <c r="B16" s="67"/>
      <c r="C16" s="67"/>
    </row>
  </sheetData>
  <mergeCells count="2">
    <mergeCell ref="A3:C3"/>
    <mergeCell ref="A15:C15"/>
  </mergeCells>
  <printOptions horizontalCentered="1"/>
  <pageMargins left="0.709027777777778" right="0.709027777777778" top="0.354166666666667" bottom="0.471527777777778" header="0.309027777777778" footer="0.309027777777778"/>
  <pageSetup paperSize="9" fitToHeight="200" orientation="landscape" horizontalDpi="600" verticalDpi="600"/>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4"/>
  <sheetViews>
    <sheetView workbookViewId="0">
      <selection activeCell="A1" sqref="$A1:$XFD1048576"/>
    </sheetView>
  </sheetViews>
  <sheetFormatPr defaultColWidth="10" defaultRowHeight="13.5" outlineLevelCol="2"/>
  <cols>
    <col min="1" max="1" width="60.5" style="33" customWidth="1"/>
    <col min="2" max="3" width="25.6333333333333" style="33" customWidth="1"/>
    <col min="4" max="4" width="9.76666666666667" style="33" customWidth="1"/>
    <col min="5" max="16384" width="10" style="33"/>
  </cols>
  <sheetData>
    <row r="1" s="33" customFormat="1" ht="24" customHeight="1"/>
    <row r="2" s="33" customFormat="1" ht="14.3" customHeight="1" spans="1:1">
      <c r="A2" s="64"/>
    </row>
    <row r="3" s="33" customFormat="1" ht="28.6" customHeight="1" spans="1:3">
      <c r="A3" s="59" t="s">
        <v>3186</v>
      </c>
      <c r="B3" s="59"/>
      <c r="C3" s="59"/>
    </row>
    <row r="4" s="33" customFormat="1" ht="25" customHeight="1" spans="1:3">
      <c r="A4" s="67"/>
      <c r="B4" s="67"/>
      <c r="C4" s="68" t="s">
        <v>3153</v>
      </c>
    </row>
    <row r="5" s="33" customFormat="1" ht="32" customHeight="1" spans="1:3">
      <c r="A5" s="40" t="s">
        <v>3170</v>
      </c>
      <c r="B5" s="40" t="s">
        <v>3111</v>
      </c>
      <c r="C5" s="40" t="s">
        <v>3171</v>
      </c>
    </row>
    <row r="6" s="33" customFormat="1" ht="32" customHeight="1" spans="1:3">
      <c r="A6" s="42" t="s">
        <v>3187</v>
      </c>
      <c r="B6" s="45"/>
      <c r="C6" s="45">
        <v>35.29</v>
      </c>
    </row>
    <row r="7" s="33" customFormat="1" ht="32" customHeight="1" spans="1:3">
      <c r="A7" s="42" t="s">
        <v>3188</v>
      </c>
      <c r="B7" s="45">
        <v>41</v>
      </c>
      <c r="C7" s="45">
        <v>47.4</v>
      </c>
    </row>
    <row r="8" s="33" customFormat="1" ht="32" customHeight="1" spans="1:3">
      <c r="A8" s="42" t="s">
        <v>3189</v>
      </c>
      <c r="B8" s="45">
        <v>1.9</v>
      </c>
      <c r="C8" s="45">
        <v>6.4</v>
      </c>
    </row>
    <row r="9" s="33" customFormat="1" ht="32" customHeight="1" spans="1:3">
      <c r="A9" s="42" t="s">
        <v>3190</v>
      </c>
      <c r="B9" s="45">
        <v>1.52</v>
      </c>
      <c r="C9" s="45">
        <v>1.52</v>
      </c>
    </row>
    <row r="10" s="33" customFormat="1" ht="32" customHeight="1" spans="1:3">
      <c r="A10" s="42" t="s">
        <v>3191</v>
      </c>
      <c r="B10" s="45">
        <f>B6+B8-B9</f>
        <v>0.38</v>
      </c>
      <c r="C10" s="45">
        <v>40.17</v>
      </c>
    </row>
    <row r="11" s="33" customFormat="1" ht="32" customHeight="1" spans="1:3">
      <c r="A11" s="42" t="s">
        <v>3192</v>
      </c>
      <c r="B11" s="45">
        <v>0</v>
      </c>
      <c r="C11" s="45"/>
    </row>
    <row r="12" s="33" customFormat="1" ht="32" customHeight="1" spans="1:3">
      <c r="A12" s="42" t="s">
        <v>3193</v>
      </c>
      <c r="B12" s="45">
        <v>41</v>
      </c>
      <c r="C12" s="45"/>
    </row>
    <row r="13" s="35" customFormat="1" ht="72" customHeight="1" spans="1:3">
      <c r="A13" s="48" t="s">
        <v>3194</v>
      </c>
      <c r="B13" s="48"/>
      <c r="C13" s="48"/>
    </row>
    <row r="14" s="33" customFormat="1" ht="31" customHeight="1" spans="1:3">
      <c r="A14" s="66"/>
      <c r="B14" s="66"/>
      <c r="C14" s="66"/>
    </row>
  </sheetData>
  <mergeCells count="3">
    <mergeCell ref="A3:C3"/>
    <mergeCell ref="A13:C13"/>
    <mergeCell ref="A14:C14"/>
  </mergeCells>
  <printOptions horizontalCentered="1"/>
  <pageMargins left="0.709027777777778" right="0.709027777777778" top="0.75" bottom="0.75" header="0.309027777777778" footer="0.309027777777778"/>
  <pageSetup paperSize="9" fitToHeight="200" orientation="landscape" horizontalDpi="600" vertic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4"/>
  <sheetViews>
    <sheetView workbookViewId="0">
      <selection activeCell="A1" sqref="$A1:$XFD1048576"/>
    </sheetView>
  </sheetViews>
  <sheetFormatPr defaultColWidth="10" defaultRowHeight="13.5" outlineLevelCol="2"/>
  <cols>
    <col min="1" max="1" width="59.3833333333333" style="33" customWidth="1"/>
    <col min="2" max="3" width="25.6333333333333" style="33" customWidth="1"/>
    <col min="4" max="4" width="9.76666666666667" style="33" customWidth="1"/>
    <col min="5" max="16384" width="10" style="33"/>
  </cols>
  <sheetData>
    <row r="1" s="33" customFormat="1" ht="24" customHeight="1"/>
    <row r="2" s="33" customFormat="1" ht="14.3" customHeight="1" spans="1:1">
      <c r="A2" s="64"/>
    </row>
    <row r="3" s="33" customFormat="1" ht="28.6" customHeight="1" spans="1:3">
      <c r="A3" s="59" t="s">
        <v>3195</v>
      </c>
      <c r="B3" s="59"/>
      <c r="C3" s="59"/>
    </row>
    <row r="4" s="34" customFormat="1" ht="25" customHeight="1" spans="1:3">
      <c r="A4" s="65"/>
      <c r="B4" s="65"/>
      <c r="C4" s="60" t="s">
        <v>3153</v>
      </c>
    </row>
    <row r="5" s="34" customFormat="1" ht="32" customHeight="1" spans="1:3">
      <c r="A5" s="40" t="s">
        <v>3170</v>
      </c>
      <c r="B5" s="40" t="s">
        <v>3111</v>
      </c>
      <c r="C5" s="40" t="s">
        <v>3171</v>
      </c>
    </row>
    <row r="6" s="34" customFormat="1" ht="32" customHeight="1" spans="1:3">
      <c r="A6" s="42" t="s">
        <v>3187</v>
      </c>
      <c r="B6" s="45"/>
      <c r="C6" s="45">
        <v>35.29</v>
      </c>
    </row>
    <row r="7" s="34" customFormat="1" ht="32" customHeight="1" spans="1:3">
      <c r="A7" s="42" t="s">
        <v>3188</v>
      </c>
      <c r="B7" s="45">
        <v>41</v>
      </c>
      <c r="C7" s="45">
        <v>47.4</v>
      </c>
    </row>
    <row r="8" s="34" customFormat="1" ht="32" customHeight="1" spans="1:3">
      <c r="A8" s="42" t="s">
        <v>3189</v>
      </c>
      <c r="B8" s="45">
        <v>1.9</v>
      </c>
      <c r="C8" s="45">
        <v>6.4</v>
      </c>
    </row>
    <row r="9" s="34" customFormat="1" ht="32" customHeight="1" spans="1:3">
      <c r="A9" s="42" t="s">
        <v>3190</v>
      </c>
      <c r="B9" s="45">
        <v>1.52</v>
      </c>
      <c r="C9" s="45">
        <v>1.52</v>
      </c>
    </row>
    <row r="10" s="34" customFormat="1" ht="32" customHeight="1" spans="1:3">
      <c r="A10" s="42" t="s">
        <v>3191</v>
      </c>
      <c r="B10" s="45">
        <v>35.67</v>
      </c>
      <c r="C10" s="45">
        <v>40.17</v>
      </c>
    </row>
    <row r="11" s="34" customFormat="1" ht="32" customHeight="1" spans="1:3">
      <c r="A11" s="42" t="s">
        <v>3192</v>
      </c>
      <c r="B11" s="45">
        <v>0</v>
      </c>
      <c r="C11" s="45"/>
    </row>
    <row r="12" s="34" customFormat="1" ht="32" customHeight="1" spans="1:3">
      <c r="A12" s="42" t="s">
        <v>3193</v>
      </c>
      <c r="B12" s="45">
        <v>47.4</v>
      </c>
      <c r="C12" s="45"/>
    </row>
    <row r="13" s="35" customFormat="1" ht="65" customHeight="1" spans="1:3">
      <c r="A13" s="48" t="s">
        <v>3196</v>
      </c>
      <c r="B13" s="48"/>
      <c r="C13" s="48"/>
    </row>
    <row r="14" s="33" customFormat="1" ht="31" customHeight="1" spans="1:3">
      <c r="A14" s="66"/>
      <c r="B14" s="66"/>
      <c r="C14" s="66"/>
    </row>
  </sheetData>
  <mergeCells count="3">
    <mergeCell ref="A3:C3"/>
    <mergeCell ref="A13:C13"/>
    <mergeCell ref="A14:C14"/>
  </mergeCells>
  <printOptions horizontalCentered="1"/>
  <pageMargins left="0.709027777777778" right="0.709027777777778" top="0.75" bottom="0.75" header="0.309027777777778" footer="0.309027777777778"/>
  <pageSetup paperSize="9" fitToHeight="200" orientation="landscape" horizontalDpi="600" verticalDpi="600"/>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8"/>
  <sheetViews>
    <sheetView topLeftCell="A13" workbookViewId="0">
      <selection activeCell="A1" sqref="$A1:$XFD1048576"/>
    </sheetView>
  </sheetViews>
  <sheetFormatPr defaultColWidth="10" defaultRowHeight="13.5" outlineLevelCol="3"/>
  <cols>
    <col min="1" max="1" width="36" style="33" customWidth="1"/>
    <col min="2" max="4" width="15.6333333333333" style="33" customWidth="1"/>
    <col min="5" max="5" width="9.76666666666667" style="33" customWidth="1"/>
    <col min="6" max="16384" width="10" style="33"/>
  </cols>
  <sheetData>
    <row r="1" s="33" customFormat="1" ht="22" customHeight="1"/>
    <row r="2" s="33" customFormat="1" ht="14.3" customHeight="1" spans="1:1">
      <c r="A2" s="58"/>
    </row>
    <row r="3" s="33" customFormat="1" ht="63" customHeight="1" spans="1:4">
      <c r="A3" s="59" t="s">
        <v>3197</v>
      </c>
      <c r="B3" s="59"/>
      <c r="C3" s="59"/>
      <c r="D3" s="59"/>
    </row>
    <row r="4" s="34" customFormat="1" ht="30" customHeight="1" spans="4:4">
      <c r="D4" s="60" t="s">
        <v>3153</v>
      </c>
    </row>
    <row r="5" s="34" customFormat="1" ht="25" customHeight="1" spans="1:4">
      <c r="A5" s="40" t="s">
        <v>3170</v>
      </c>
      <c r="B5" s="40" t="s">
        <v>3198</v>
      </c>
      <c r="C5" s="40" t="s">
        <v>3199</v>
      </c>
      <c r="D5" s="40" t="s">
        <v>3200</v>
      </c>
    </row>
    <row r="6" s="34" customFormat="1" ht="25" customHeight="1" spans="1:4">
      <c r="A6" s="61" t="s">
        <v>3201</v>
      </c>
      <c r="B6" s="52" t="s">
        <v>3202</v>
      </c>
      <c r="C6" s="53">
        <f>C7+C9</f>
        <v>7.33</v>
      </c>
      <c r="D6" s="53">
        <f>D7+D9</f>
        <v>7.33</v>
      </c>
    </row>
    <row r="7" s="34" customFormat="1" ht="25" customHeight="1" spans="1:4">
      <c r="A7" s="62" t="s">
        <v>3203</v>
      </c>
      <c r="B7" s="52" t="s">
        <v>3161</v>
      </c>
      <c r="C7" s="53">
        <v>0.93</v>
      </c>
      <c r="D7" s="53">
        <v>0.93</v>
      </c>
    </row>
    <row r="8" s="34" customFormat="1" ht="25" customHeight="1" spans="1:4">
      <c r="A8" s="62" t="s">
        <v>3204</v>
      </c>
      <c r="B8" s="52" t="s">
        <v>3162</v>
      </c>
      <c r="C8" s="53">
        <v>0.93</v>
      </c>
      <c r="D8" s="53">
        <v>0.93</v>
      </c>
    </row>
    <row r="9" s="34" customFormat="1" ht="25" customHeight="1" spans="1:4">
      <c r="A9" s="62" t="s">
        <v>3205</v>
      </c>
      <c r="B9" s="52" t="s">
        <v>3206</v>
      </c>
      <c r="C9" s="53">
        <v>6.4</v>
      </c>
      <c r="D9" s="53">
        <v>6.4</v>
      </c>
    </row>
    <row r="10" s="34" customFormat="1" ht="25" customHeight="1" spans="1:4">
      <c r="A10" s="62" t="s">
        <v>3204</v>
      </c>
      <c r="B10" s="52" t="s">
        <v>3164</v>
      </c>
      <c r="C10" s="53">
        <v>0</v>
      </c>
      <c r="D10" s="53">
        <v>0</v>
      </c>
    </row>
    <row r="11" s="34" customFormat="1" ht="25" customHeight="1" spans="1:4">
      <c r="A11" s="61" t="s">
        <v>3207</v>
      </c>
      <c r="B11" s="52" t="s">
        <v>3208</v>
      </c>
      <c r="C11" s="53">
        <f>C12+C13</f>
        <v>3</v>
      </c>
      <c r="D11" s="53">
        <f>D12+D13</f>
        <v>3</v>
      </c>
    </row>
    <row r="12" s="34" customFormat="1" ht="25" customHeight="1" spans="1:4">
      <c r="A12" s="62" t="s">
        <v>3203</v>
      </c>
      <c r="B12" s="52" t="s">
        <v>3209</v>
      </c>
      <c r="C12" s="53">
        <v>1.48</v>
      </c>
      <c r="D12" s="53">
        <v>1.48</v>
      </c>
    </row>
    <row r="13" s="34" customFormat="1" ht="25" customHeight="1" spans="1:4">
      <c r="A13" s="62" t="s">
        <v>3205</v>
      </c>
      <c r="B13" s="52" t="s">
        <v>3210</v>
      </c>
      <c r="C13" s="53">
        <v>1.52</v>
      </c>
      <c r="D13" s="53">
        <v>1.52</v>
      </c>
    </row>
    <row r="14" s="34" customFormat="1" ht="25" customHeight="1" spans="1:4">
      <c r="A14" s="61" t="s">
        <v>3211</v>
      </c>
      <c r="B14" s="52" t="s">
        <v>3212</v>
      </c>
      <c r="C14" s="53">
        <f>C15+C16</f>
        <v>1.75</v>
      </c>
      <c r="D14" s="53">
        <f>D15+D16</f>
        <v>1.75</v>
      </c>
    </row>
    <row r="15" s="34" customFormat="1" ht="25" customHeight="1" spans="1:4">
      <c r="A15" s="62" t="s">
        <v>3203</v>
      </c>
      <c r="B15" s="52" t="s">
        <v>3213</v>
      </c>
      <c r="C15" s="53">
        <v>0.41</v>
      </c>
      <c r="D15" s="53">
        <v>0.41</v>
      </c>
    </row>
    <row r="16" s="34" customFormat="1" ht="25" customHeight="1" spans="1:4">
      <c r="A16" s="62" t="s">
        <v>3205</v>
      </c>
      <c r="B16" s="52" t="s">
        <v>3214</v>
      </c>
      <c r="C16" s="53">
        <v>1.34</v>
      </c>
      <c r="D16" s="53">
        <v>1.34</v>
      </c>
    </row>
    <row r="17" s="34" customFormat="1" ht="25" customHeight="1" spans="1:4">
      <c r="A17" s="61" t="s">
        <v>3215</v>
      </c>
      <c r="B17" s="52" t="s">
        <v>3216</v>
      </c>
      <c r="C17" s="53">
        <f>C18+C21</f>
        <v>3</v>
      </c>
      <c r="D17" s="53">
        <f>D18+D21</f>
        <v>3</v>
      </c>
    </row>
    <row r="18" s="34" customFormat="1" ht="25" customHeight="1" spans="1:4">
      <c r="A18" s="62" t="s">
        <v>3203</v>
      </c>
      <c r="B18" s="52" t="s">
        <v>3217</v>
      </c>
      <c r="C18" s="53">
        <v>1.48</v>
      </c>
      <c r="D18" s="53">
        <v>1.48</v>
      </c>
    </row>
    <row r="19" s="34" customFormat="1" ht="25" customHeight="1" spans="1:4">
      <c r="A19" s="62" t="s">
        <v>3218</v>
      </c>
      <c r="B19" s="52"/>
      <c r="C19" s="53">
        <v>0.93</v>
      </c>
      <c r="D19" s="53">
        <v>0.93</v>
      </c>
    </row>
    <row r="20" s="34" customFormat="1" ht="25" customHeight="1" spans="1:4">
      <c r="A20" s="62" t="s">
        <v>3219</v>
      </c>
      <c r="B20" s="52" t="s">
        <v>3220</v>
      </c>
      <c r="C20" s="53">
        <v>0.55</v>
      </c>
      <c r="D20" s="53">
        <v>0.55</v>
      </c>
    </row>
    <row r="21" s="34" customFormat="1" ht="25" customHeight="1" spans="1:4">
      <c r="A21" s="62" t="s">
        <v>3205</v>
      </c>
      <c r="B21" s="52" t="s">
        <v>3221</v>
      </c>
      <c r="C21" s="53">
        <v>1.52</v>
      </c>
      <c r="D21" s="53">
        <v>1.52</v>
      </c>
    </row>
    <row r="22" s="34" customFormat="1" ht="25" customHeight="1" spans="1:4">
      <c r="A22" s="62" t="s">
        <v>3218</v>
      </c>
      <c r="B22" s="52"/>
      <c r="C22" s="53">
        <v>0</v>
      </c>
      <c r="D22" s="53">
        <v>0</v>
      </c>
    </row>
    <row r="23" s="34" customFormat="1" ht="25" customHeight="1" spans="1:4">
      <c r="A23" s="62" t="s">
        <v>3222</v>
      </c>
      <c r="B23" s="52" t="s">
        <v>3223</v>
      </c>
      <c r="C23" s="53">
        <v>1.52</v>
      </c>
      <c r="D23" s="53">
        <v>1.52</v>
      </c>
    </row>
    <row r="24" s="34" customFormat="1" ht="25" customHeight="1" spans="1:4">
      <c r="A24" s="61" t="s">
        <v>3224</v>
      </c>
      <c r="B24" s="52" t="s">
        <v>3225</v>
      </c>
      <c r="C24" s="53">
        <f>C25+C26</f>
        <v>1.8</v>
      </c>
      <c r="D24" s="53">
        <f>D25+D26</f>
        <v>1.8</v>
      </c>
    </row>
    <row r="25" s="34" customFormat="1" ht="25" customHeight="1" spans="1:4">
      <c r="A25" s="62" t="s">
        <v>3203</v>
      </c>
      <c r="B25" s="52" t="s">
        <v>3226</v>
      </c>
      <c r="C25" s="53">
        <v>0.38</v>
      </c>
      <c r="D25" s="53">
        <v>0.38</v>
      </c>
    </row>
    <row r="26" s="34" customFormat="1" ht="25" customHeight="1" spans="1:4">
      <c r="A26" s="62" t="s">
        <v>3205</v>
      </c>
      <c r="B26" s="52" t="s">
        <v>3227</v>
      </c>
      <c r="C26" s="53">
        <v>1.42</v>
      </c>
      <c r="D26" s="53">
        <v>1.42</v>
      </c>
    </row>
    <row r="27" s="35" customFormat="1" ht="70" customHeight="1" spans="1:4">
      <c r="A27" s="63" t="s">
        <v>3228</v>
      </c>
      <c r="B27" s="63"/>
      <c r="C27" s="63"/>
      <c r="D27" s="63"/>
    </row>
    <row r="28" s="33" customFormat="1" ht="25" customHeight="1" spans="1:4">
      <c r="A28" s="64"/>
      <c r="B28" s="64"/>
      <c r="C28" s="64"/>
      <c r="D28" s="64"/>
    </row>
  </sheetData>
  <mergeCells count="3">
    <mergeCell ref="A3:D3"/>
    <mergeCell ref="A27:D27"/>
    <mergeCell ref="A28:D28"/>
  </mergeCells>
  <printOptions horizontalCentered="1"/>
  <pageMargins left="0.709027777777778" right="0.709027777777778" top="0.393055555555556" bottom="0.75" header="0.309027777777778" footer="0.309027777777778"/>
  <pageSetup paperSize="9" fitToHeight="200" orientation="portrait" horizontalDpi="600" verticalDpi="600"/>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0"/>
  <sheetViews>
    <sheetView workbookViewId="0">
      <selection activeCell="G19" sqref="G19"/>
    </sheetView>
  </sheetViews>
  <sheetFormatPr defaultColWidth="8.88333333333333" defaultRowHeight="13.5" outlineLevelCol="4"/>
  <cols>
    <col min="1" max="1" width="8.88333333333333" style="33"/>
    <col min="2" max="2" width="49.3833333333333" style="33" customWidth="1"/>
    <col min="3" max="5" width="20.6333333333333" style="33" customWidth="1"/>
    <col min="6" max="16384" width="8.88333333333333" style="33"/>
  </cols>
  <sheetData>
    <row r="1" s="33" customFormat="1" spans="1:1">
      <c r="A1" s="49"/>
    </row>
    <row r="2" s="33" customFormat="1" ht="45" customHeight="1" spans="1:5">
      <c r="A2" s="36" t="s">
        <v>3229</v>
      </c>
      <c r="B2" s="36"/>
      <c r="C2" s="36"/>
      <c r="D2" s="36"/>
      <c r="E2" s="36"/>
    </row>
    <row r="3" s="34" customFormat="1" ht="18" customHeight="1" spans="2:5">
      <c r="B3" s="50" t="s">
        <v>3153</v>
      </c>
      <c r="C3" s="50"/>
      <c r="D3" s="50"/>
      <c r="E3" s="50"/>
    </row>
    <row r="4" s="34" customFormat="1" ht="30" customHeight="1" spans="1:5">
      <c r="A4" s="39" t="s">
        <v>3</v>
      </c>
      <c r="B4" s="39"/>
      <c r="C4" s="40" t="s">
        <v>3159</v>
      </c>
      <c r="D4" s="40" t="s">
        <v>3199</v>
      </c>
      <c r="E4" s="40" t="s">
        <v>3200</v>
      </c>
    </row>
    <row r="5" s="34" customFormat="1" ht="30" customHeight="1" spans="1:5">
      <c r="A5" s="51" t="s">
        <v>3230</v>
      </c>
      <c r="B5" s="51"/>
      <c r="C5" s="52" t="s">
        <v>3160</v>
      </c>
      <c r="D5" s="53">
        <f>D6+D7</f>
        <v>62.99</v>
      </c>
      <c r="E5" s="53">
        <f>E6+E7</f>
        <v>62.99</v>
      </c>
    </row>
    <row r="6" s="34" customFormat="1" ht="30" customHeight="1" spans="1:5">
      <c r="A6" s="54" t="s">
        <v>3231</v>
      </c>
      <c r="B6" s="54"/>
      <c r="C6" s="52" t="s">
        <v>3161</v>
      </c>
      <c r="D6" s="53">
        <v>15.59</v>
      </c>
      <c r="E6" s="53">
        <v>15.59</v>
      </c>
    </row>
    <row r="7" s="34" customFormat="1" ht="30" customHeight="1" spans="1:5">
      <c r="A7" s="54" t="s">
        <v>3232</v>
      </c>
      <c r="B7" s="54"/>
      <c r="C7" s="52" t="s">
        <v>3162</v>
      </c>
      <c r="D7" s="53">
        <v>47.4</v>
      </c>
      <c r="E7" s="53">
        <v>47.4</v>
      </c>
    </row>
    <row r="8" s="34" customFormat="1" ht="30" customHeight="1" spans="1:5">
      <c r="A8" s="55" t="s">
        <v>3233</v>
      </c>
      <c r="B8" s="55"/>
      <c r="C8" s="52" t="s">
        <v>3163</v>
      </c>
      <c r="D8" s="53">
        <f>D9+D10</f>
        <v>0</v>
      </c>
      <c r="E8" s="53">
        <f>E9+E10</f>
        <v>0</v>
      </c>
    </row>
    <row r="9" s="34" customFormat="1" ht="30" customHeight="1" spans="1:5">
      <c r="A9" s="54" t="s">
        <v>3231</v>
      </c>
      <c r="B9" s="54"/>
      <c r="C9" s="52" t="s">
        <v>3164</v>
      </c>
      <c r="D9" s="53">
        <v>0</v>
      </c>
      <c r="E9" s="53">
        <v>0</v>
      </c>
    </row>
    <row r="10" s="34" customFormat="1" ht="30" customHeight="1" spans="1:5">
      <c r="A10" s="54" t="s">
        <v>3232</v>
      </c>
      <c r="B10" s="54"/>
      <c r="C10" s="52" t="s">
        <v>3165</v>
      </c>
      <c r="D10" s="53">
        <v>0</v>
      </c>
      <c r="E10" s="53">
        <v>0</v>
      </c>
    </row>
    <row r="11" s="35" customFormat="1" ht="41" customHeight="1" spans="1:5">
      <c r="A11" s="48" t="s">
        <v>3234</v>
      </c>
      <c r="B11" s="48"/>
      <c r="C11" s="48"/>
      <c r="D11" s="48"/>
      <c r="E11" s="48"/>
    </row>
    <row r="14" s="33" customFormat="1" ht="19.5" spans="1:1">
      <c r="A14" s="56"/>
    </row>
    <row r="15" s="33" customFormat="1" ht="19" customHeight="1" spans="1:1">
      <c r="A15" s="57"/>
    </row>
    <row r="16" s="33" customFormat="1" ht="29" customHeight="1"/>
    <row r="17" s="33" customFormat="1" ht="29" customHeight="1"/>
    <row r="18" s="33" customFormat="1" ht="29" customHeight="1"/>
    <row r="19" s="33" customFormat="1" ht="29" customHeight="1"/>
    <row r="20" s="33" customFormat="1" ht="30" customHeight="1" spans="1:1">
      <c r="A20" s="57"/>
    </row>
  </sheetData>
  <mergeCells count="9">
    <mergeCell ref="A2:E2"/>
    <mergeCell ref="B3:E3"/>
    <mergeCell ref="A4:B4"/>
    <mergeCell ref="A6:B6"/>
    <mergeCell ref="A7:B7"/>
    <mergeCell ref="A8:B8"/>
    <mergeCell ref="A9:B9"/>
    <mergeCell ref="A10:B10"/>
    <mergeCell ref="A11:E11"/>
  </mergeCells>
  <printOptions horizontalCentered="1"/>
  <pageMargins left="0.709027777777778" right="0.709027777777778" top="1.10138888888889" bottom="0.75" header="0.309027777777778" footer="0.309027777777778"/>
  <pageSetup paperSize="9" scale="95" fitToHeight="200" orientation="landscape" horizontalDpi="600" verticalDpi="600"/>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9"/>
  <sheetViews>
    <sheetView workbookViewId="0">
      <selection activeCell="I7" sqref="I7"/>
    </sheetView>
  </sheetViews>
  <sheetFormatPr defaultColWidth="8.88333333333333" defaultRowHeight="13.5" outlineLevelCol="5"/>
  <cols>
    <col min="1" max="1" width="8.88333333333333" style="33"/>
    <col min="2" max="2" width="34.625" style="33" customWidth="1"/>
    <col min="3" max="6" width="24.2166666666667" style="33" customWidth="1"/>
    <col min="7" max="16384" width="8.88333333333333" style="33"/>
  </cols>
  <sheetData>
    <row r="1" s="33" customFormat="1" ht="24" customHeight="1"/>
    <row r="2" s="33" customFormat="1" ht="27" spans="1:6">
      <c r="A2" s="36" t="s">
        <v>3235</v>
      </c>
      <c r="B2" s="37"/>
      <c r="C2" s="37"/>
      <c r="D2" s="37"/>
      <c r="E2" s="37"/>
      <c r="F2" s="37"/>
    </row>
    <row r="3" s="33" customFormat="1" ht="23" customHeight="1" spans="1:6">
      <c r="A3" s="38" t="s">
        <v>3153</v>
      </c>
      <c r="B3" s="38"/>
      <c r="C3" s="38"/>
      <c r="D3" s="38"/>
      <c r="E3" s="38"/>
      <c r="F3" s="38"/>
    </row>
    <row r="4" s="34" customFormat="1" ht="30" customHeight="1" spans="1:6">
      <c r="A4" s="39" t="s">
        <v>3236</v>
      </c>
      <c r="B4" s="40" t="s">
        <v>3114</v>
      </c>
      <c r="C4" s="40" t="s">
        <v>3237</v>
      </c>
      <c r="D4" s="40" t="s">
        <v>3238</v>
      </c>
      <c r="E4" s="40" t="s">
        <v>3239</v>
      </c>
      <c r="F4" s="40" t="s">
        <v>3240</v>
      </c>
    </row>
    <row r="5" s="34" customFormat="1" ht="45" customHeight="1" spans="1:6">
      <c r="A5" s="41">
        <v>1</v>
      </c>
      <c r="B5" s="42" t="s">
        <v>3241</v>
      </c>
      <c r="C5" s="43" t="s">
        <v>3242</v>
      </c>
      <c r="D5" s="44" t="s">
        <v>3243</v>
      </c>
      <c r="E5" s="44" t="s">
        <v>3244</v>
      </c>
      <c r="F5" s="45">
        <v>0.4</v>
      </c>
    </row>
    <row r="6" s="34" customFormat="1" ht="45" customHeight="1" spans="1:6">
      <c r="A6" s="41">
        <v>2</v>
      </c>
      <c r="B6" s="42" t="s">
        <v>3245</v>
      </c>
      <c r="C6" s="43" t="s">
        <v>3242</v>
      </c>
      <c r="D6" s="46"/>
      <c r="E6" s="46"/>
      <c r="F6" s="45">
        <v>0.5</v>
      </c>
    </row>
    <row r="7" s="34" customFormat="1" ht="45" customHeight="1" spans="1:6">
      <c r="A7" s="41">
        <v>3</v>
      </c>
      <c r="B7" s="42" t="s">
        <v>3246</v>
      </c>
      <c r="C7" s="43" t="s">
        <v>3242</v>
      </c>
      <c r="D7" s="46"/>
      <c r="E7" s="46"/>
      <c r="F7" s="45">
        <v>0.2</v>
      </c>
    </row>
    <row r="8" s="34" customFormat="1" ht="45" customHeight="1" spans="1:6">
      <c r="A8" s="41">
        <v>4</v>
      </c>
      <c r="B8" s="42" t="s">
        <v>3247</v>
      </c>
      <c r="C8" s="43" t="s">
        <v>3248</v>
      </c>
      <c r="D8" s="47"/>
      <c r="E8" s="47"/>
      <c r="F8" s="45">
        <v>0.8</v>
      </c>
    </row>
    <row r="9" s="35" customFormat="1" ht="33" customHeight="1" spans="1:6">
      <c r="A9" s="48" t="s">
        <v>3249</v>
      </c>
      <c r="B9" s="48"/>
      <c r="C9" s="48"/>
      <c r="D9" s="48"/>
      <c r="E9" s="48"/>
      <c r="F9" s="48"/>
    </row>
  </sheetData>
  <mergeCells count="5">
    <mergeCell ref="A2:F2"/>
    <mergeCell ref="A3:F3"/>
    <mergeCell ref="A9:F9"/>
    <mergeCell ref="D5:D8"/>
    <mergeCell ref="E5:E8"/>
  </mergeCells>
  <printOptions horizontalCentered="1"/>
  <pageMargins left="0.709027777777778" right="0.709027777777778" top="0.75" bottom="0.75" header="0.309027777777778" footer="0.309027777777778"/>
  <pageSetup paperSize="9" fitToHeight="200" orientation="landscape" horizontalDpi="600" verticalDpi="600"/>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J42"/>
  <sheetViews>
    <sheetView topLeftCell="A40" workbookViewId="0">
      <selection activeCell="B29" sqref="B29:B42"/>
    </sheetView>
  </sheetViews>
  <sheetFormatPr defaultColWidth="8" defaultRowHeight="12"/>
  <cols>
    <col min="1" max="1" width="40.625" style="9" customWidth="1"/>
    <col min="2" max="2" width="23.775" style="9" customWidth="1"/>
    <col min="3" max="5" width="20.6333333333333" style="9" customWidth="1"/>
    <col min="6" max="6" width="14.3333333333333" style="9" customWidth="1"/>
    <col min="7" max="7" width="20.6333333333333" style="9" customWidth="1"/>
    <col min="8" max="9" width="13.3333333333333" style="9" customWidth="1"/>
    <col min="10" max="10" width="15.4416666666667" style="9" customWidth="1"/>
    <col min="11" max="16384" width="8" style="9"/>
  </cols>
  <sheetData>
    <row r="2" s="9" customFormat="1" ht="39" customHeight="1" spans="1:10">
      <c r="A2" s="12" t="s">
        <v>3250</v>
      </c>
      <c r="B2" s="12"/>
      <c r="C2" s="12"/>
      <c r="D2" s="12"/>
      <c r="E2" s="12"/>
      <c r="F2" s="12"/>
      <c r="G2" s="12"/>
      <c r="H2" s="12"/>
      <c r="I2" s="12"/>
      <c r="J2" s="12"/>
    </row>
    <row r="3" s="9" customFormat="1" ht="23" customHeight="1" spans="1:1">
      <c r="A3" s="13"/>
    </row>
    <row r="4" s="10" customFormat="1" ht="44.25" customHeight="1" spans="1:10">
      <c r="A4" s="14" t="s">
        <v>3251</v>
      </c>
      <c r="B4" s="14" t="s">
        <v>3252</v>
      </c>
      <c r="C4" s="14" t="s">
        <v>3253</v>
      </c>
      <c r="D4" s="14" t="s">
        <v>3254</v>
      </c>
      <c r="E4" s="14" t="s">
        <v>3255</v>
      </c>
      <c r="F4" s="14" t="s">
        <v>3256</v>
      </c>
      <c r="G4" s="14" t="s">
        <v>3257</v>
      </c>
      <c r="H4" s="14" t="s">
        <v>3258</v>
      </c>
      <c r="I4" s="14" t="s">
        <v>3259</v>
      </c>
      <c r="J4" s="14" t="s">
        <v>3260</v>
      </c>
    </row>
    <row r="5" s="9" customFormat="1" ht="18.75" spans="1:10">
      <c r="A5" s="15">
        <v>1</v>
      </c>
      <c r="B5" s="15">
        <v>2</v>
      </c>
      <c r="C5" s="15">
        <v>3</v>
      </c>
      <c r="D5" s="15">
        <v>4</v>
      </c>
      <c r="E5" s="15">
        <v>5</v>
      </c>
      <c r="F5" s="15">
        <v>6</v>
      </c>
      <c r="G5" s="15">
        <v>7</v>
      </c>
      <c r="H5" s="15">
        <v>8</v>
      </c>
      <c r="I5" s="15">
        <v>9</v>
      </c>
      <c r="J5" s="15">
        <v>10</v>
      </c>
    </row>
    <row r="6" s="9" customFormat="1" ht="78" customHeight="1" spans="1:10">
      <c r="A6" s="15" t="s">
        <v>3261</v>
      </c>
      <c r="B6" s="16" t="s">
        <v>3262</v>
      </c>
      <c r="C6" s="17" t="s">
        <v>3263</v>
      </c>
      <c r="D6" s="18" t="s">
        <v>3264</v>
      </c>
      <c r="E6" s="19" t="s">
        <v>3265</v>
      </c>
      <c r="F6" s="20" t="s">
        <v>3266</v>
      </c>
      <c r="G6" s="19" t="s">
        <v>3267</v>
      </c>
      <c r="H6" s="20" t="s">
        <v>3268</v>
      </c>
      <c r="I6" s="19" t="s">
        <v>3269</v>
      </c>
      <c r="J6" s="19" t="s">
        <v>3270</v>
      </c>
    </row>
    <row r="7" s="9" customFormat="1" ht="35" customHeight="1" spans="1:10">
      <c r="A7" s="15"/>
      <c r="B7" s="16"/>
      <c r="C7" s="17" t="s">
        <v>3263</v>
      </c>
      <c r="D7" s="18" t="s">
        <v>3271</v>
      </c>
      <c r="E7" s="19" t="s">
        <v>3272</v>
      </c>
      <c r="F7" s="20" t="s">
        <v>3273</v>
      </c>
      <c r="G7" s="19" t="s">
        <v>3274</v>
      </c>
      <c r="H7" s="20" t="s">
        <v>3275</v>
      </c>
      <c r="I7" s="19" t="s">
        <v>3276</v>
      </c>
      <c r="J7" s="19" t="s">
        <v>3277</v>
      </c>
    </row>
    <row r="8" s="11" customFormat="1" ht="35" customHeight="1" spans="1:10">
      <c r="A8" s="15"/>
      <c r="B8" s="16"/>
      <c r="C8" s="17" t="s">
        <v>3263</v>
      </c>
      <c r="D8" s="18" t="s">
        <v>3278</v>
      </c>
      <c r="E8" s="19" t="s">
        <v>3279</v>
      </c>
      <c r="F8" s="20" t="s">
        <v>3273</v>
      </c>
      <c r="G8" s="19" t="s">
        <v>3280</v>
      </c>
      <c r="H8" s="20" t="s">
        <v>3281</v>
      </c>
      <c r="I8" s="19" t="s">
        <v>3276</v>
      </c>
      <c r="J8" s="19" t="s">
        <v>3282</v>
      </c>
    </row>
    <row r="9" s="9" customFormat="1" ht="35" customHeight="1" spans="1:10">
      <c r="A9" s="15"/>
      <c r="B9" s="16"/>
      <c r="C9" s="17" t="s">
        <v>3283</v>
      </c>
      <c r="D9" s="18" t="s">
        <v>3284</v>
      </c>
      <c r="E9" s="19" t="s">
        <v>3285</v>
      </c>
      <c r="F9" s="20" t="s">
        <v>3286</v>
      </c>
      <c r="G9" s="19" t="s">
        <v>3287</v>
      </c>
      <c r="H9" s="20" t="s">
        <v>3288</v>
      </c>
      <c r="I9" s="19" t="s">
        <v>3276</v>
      </c>
      <c r="J9" s="19" t="s">
        <v>3289</v>
      </c>
    </row>
    <row r="10" s="9" customFormat="1" ht="35" customHeight="1" spans="1:10">
      <c r="A10" s="15"/>
      <c r="B10" s="16"/>
      <c r="C10" s="17" t="s">
        <v>3283</v>
      </c>
      <c r="D10" s="18" t="s">
        <v>3290</v>
      </c>
      <c r="E10" s="19" t="s">
        <v>3291</v>
      </c>
      <c r="F10" s="20" t="s">
        <v>3286</v>
      </c>
      <c r="G10" s="19" t="s">
        <v>3292</v>
      </c>
      <c r="H10" s="20" t="s">
        <v>3288</v>
      </c>
      <c r="I10" s="19" t="s">
        <v>3276</v>
      </c>
      <c r="J10" s="19" t="s">
        <v>3289</v>
      </c>
    </row>
    <row r="11" s="9" customFormat="1" ht="35" customHeight="1" spans="1:10">
      <c r="A11" s="15"/>
      <c r="B11" s="16"/>
      <c r="C11" s="17" t="s">
        <v>3283</v>
      </c>
      <c r="D11" s="18" t="s">
        <v>3293</v>
      </c>
      <c r="E11" s="19" t="s">
        <v>3294</v>
      </c>
      <c r="F11" s="20" t="s">
        <v>3286</v>
      </c>
      <c r="G11" s="19" t="s">
        <v>3292</v>
      </c>
      <c r="H11" s="20" t="s">
        <v>3288</v>
      </c>
      <c r="I11" s="19" t="s">
        <v>3276</v>
      </c>
      <c r="J11" s="19" t="s">
        <v>3289</v>
      </c>
    </row>
    <row r="12" ht="58" customHeight="1" spans="1:10">
      <c r="A12" s="15"/>
      <c r="B12" s="16"/>
      <c r="C12" s="17" t="s">
        <v>3295</v>
      </c>
      <c r="D12" s="18" t="s">
        <v>3296</v>
      </c>
      <c r="E12" s="19" t="s">
        <v>3297</v>
      </c>
      <c r="F12" s="20" t="s">
        <v>3286</v>
      </c>
      <c r="G12" s="19" t="s">
        <v>3287</v>
      </c>
      <c r="H12" s="20" t="s">
        <v>3275</v>
      </c>
      <c r="I12" s="19" t="s">
        <v>3276</v>
      </c>
      <c r="J12" s="19" t="s">
        <v>3298</v>
      </c>
    </row>
    <row r="13" ht="33.75" spans="1:10">
      <c r="A13" s="21" t="s">
        <v>3299</v>
      </c>
      <c r="B13" s="22" t="s">
        <v>3300</v>
      </c>
      <c r="C13" s="18" t="s">
        <v>3263</v>
      </c>
      <c r="D13" s="18" t="s">
        <v>3264</v>
      </c>
      <c r="E13" s="19" t="s">
        <v>3301</v>
      </c>
      <c r="F13" s="20" t="s">
        <v>3273</v>
      </c>
      <c r="G13" s="19" t="s">
        <v>3302</v>
      </c>
      <c r="H13" s="20" t="s">
        <v>3303</v>
      </c>
      <c r="I13" s="19" t="s">
        <v>3269</v>
      </c>
      <c r="J13" s="19" t="s">
        <v>3304</v>
      </c>
    </row>
    <row r="14" ht="33.75" spans="1:10">
      <c r="A14" s="23"/>
      <c r="B14" s="24"/>
      <c r="C14" s="18" t="s">
        <v>3263</v>
      </c>
      <c r="D14" s="18" t="s">
        <v>3264</v>
      </c>
      <c r="E14" s="19" t="s">
        <v>3305</v>
      </c>
      <c r="F14" s="20" t="s">
        <v>3273</v>
      </c>
      <c r="G14" s="19" t="s">
        <v>3306</v>
      </c>
      <c r="H14" s="20" t="s">
        <v>3307</v>
      </c>
      <c r="I14" s="19" t="s">
        <v>3269</v>
      </c>
      <c r="J14" s="19" t="s">
        <v>3304</v>
      </c>
    </row>
    <row r="15" ht="33.75" spans="1:10">
      <c r="A15" s="23"/>
      <c r="B15" s="24"/>
      <c r="C15" s="18" t="s">
        <v>3263</v>
      </c>
      <c r="D15" s="18" t="s">
        <v>3264</v>
      </c>
      <c r="E15" s="19" t="s">
        <v>3308</v>
      </c>
      <c r="F15" s="20" t="s">
        <v>3273</v>
      </c>
      <c r="G15" s="19" t="s">
        <v>3309</v>
      </c>
      <c r="H15" s="20" t="s">
        <v>3310</v>
      </c>
      <c r="I15" s="19" t="s">
        <v>3269</v>
      </c>
      <c r="J15" s="19" t="s">
        <v>3304</v>
      </c>
    </row>
    <row r="16" ht="33.75" spans="1:10">
      <c r="A16" s="23"/>
      <c r="B16" s="24"/>
      <c r="C16" s="18" t="s">
        <v>3263</v>
      </c>
      <c r="D16" s="18" t="s">
        <v>3264</v>
      </c>
      <c r="E16" s="19" t="s">
        <v>3311</v>
      </c>
      <c r="F16" s="20" t="s">
        <v>3273</v>
      </c>
      <c r="G16" s="19" t="s">
        <v>3312</v>
      </c>
      <c r="H16" s="20" t="s">
        <v>3303</v>
      </c>
      <c r="I16" s="19" t="s">
        <v>3269</v>
      </c>
      <c r="J16" s="19" t="s">
        <v>3313</v>
      </c>
    </row>
    <row r="17" ht="33.75" spans="1:10">
      <c r="A17" s="23"/>
      <c r="B17" s="24"/>
      <c r="C17" s="18" t="s">
        <v>3263</v>
      </c>
      <c r="D17" s="18" t="s">
        <v>3314</v>
      </c>
      <c r="E17" s="19" t="s">
        <v>3315</v>
      </c>
      <c r="F17" s="20" t="s">
        <v>3286</v>
      </c>
      <c r="G17" s="19" t="s">
        <v>3316</v>
      </c>
      <c r="H17" s="20" t="s">
        <v>3275</v>
      </c>
      <c r="I17" s="19" t="s">
        <v>3276</v>
      </c>
      <c r="J17" s="19" t="s">
        <v>3317</v>
      </c>
    </row>
    <row r="18" spans="1:10">
      <c r="A18" s="23"/>
      <c r="B18" s="24"/>
      <c r="C18" s="18" t="s">
        <v>3263</v>
      </c>
      <c r="D18" s="18" t="s">
        <v>3278</v>
      </c>
      <c r="E18" s="19" t="s">
        <v>3318</v>
      </c>
      <c r="F18" s="20" t="s">
        <v>3266</v>
      </c>
      <c r="G18" s="19" t="s">
        <v>3319</v>
      </c>
      <c r="H18" s="20" t="s">
        <v>3320</v>
      </c>
      <c r="I18" s="19" t="s">
        <v>3269</v>
      </c>
      <c r="J18" s="19" t="s">
        <v>3321</v>
      </c>
    </row>
    <row r="19" ht="33.75" spans="1:10">
      <c r="A19" s="23"/>
      <c r="B19" s="24"/>
      <c r="C19" s="18" t="s">
        <v>3283</v>
      </c>
      <c r="D19" s="18" t="s">
        <v>3284</v>
      </c>
      <c r="E19" s="19" t="s">
        <v>3322</v>
      </c>
      <c r="F19" s="20" t="s">
        <v>3286</v>
      </c>
      <c r="G19" s="19" t="s">
        <v>3316</v>
      </c>
      <c r="H19" s="20" t="s">
        <v>3275</v>
      </c>
      <c r="I19" s="19" t="s">
        <v>3276</v>
      </c>
      <c r="J19" s="19" t="s">
        <v>3317</v>
      </c>
    </row>
    <row r="20" ht="33.75" spans="1:10">
      <c r="A20" s="23"/>
      <c r="B20" s="24"/>
      <c r="C20" s="18" t="s">
        <v>3283</v>
      </c>
      <c r="D20" s="18" t="s">
        <v>3290</v>
      </c>
      <c r="E20" s="19" t="s">
        <v>3323</v>
      </c>
      <c r="F20" s="20" t="s">
        <v>3286</v>
      </c>
      <c r="G20" s="19" t="s">
        <v>3316</v>
      </c>
      <c r="H20" s="20" t="s">
        <v>3275</v>
      </c>
      <c r="I20" s="19" t="s">
        <v>3276</v>
      </c>
      <c r="J20" s="19" t="s">
        <v>3324</v>
      </c>
    </row>
    <row r="21" ht="33.75" spans="1:10">
      <c r="A21" s="23"/>
      <c r="B21" s="24"/>
      <c r="C21" s="18" t="s">
        <v>3283</v>
      </c>
      <c r="D21" s="18" t="s">
        <v>3293</v>
      </c>
      <c r="E21" s="19" t="s">
        <v>3325</v>
      </c>
      <c r="F21" s="20" t="s">
        <v>3286</v>
      </c>
      <c r="G21" s="19" t="s">
        <v>3316</v>
      </c>
      <c r="H21" s="20" t="s">
        <v>3275</v>
      </c>
      <c r="I21" s="19" t="s">
        <v>3276</v>
      </c>
      <c r="J21" s="19" t="s">
        <v>3317</v>
      </c>
    </row>
    <row r="22" spans="1:10">
      <c r="A22" s="25"/>
      <c r="B22" s="26"/>
      <c r="C22" s="18" t="s">
        <v>3295</v>
      </c>
      <c r="D22" s="18" t="s">
        <v>3296</v>
      </c>
      <c r="E22" s="19" t="s">
        <v>3297</v>
      </c>
      <c r="F22" s="20" t="s">
        <v>3286</v>
      </c>
      <c r="G22" s="19" t="s">
        <v>3316</v>
      </c>
      <c r="H22" s="20" t="s">
        <v>3288</v>
      </c>
      <c r="I22" s="19" t="s">
        <v>3276</v>
      </c>
      <c r="J22" s="19" t="s">
        <v>3326</v>
      </c>
    </row>
    <row r="23" ht="112.5" spans="1:10">
      <c r="A23" s="21" t="s">
        <v>3327</v>
      </c>
      <c r="B23" s="27" t="s">
        <v>3328</v>
      </c>
      <c r="C23" s="18" t="s">
        <v>3263</v>
      </c>
      <c r="D23" s="18" t="s">
        <v>3264</v>
      </c>
      <c r="E23" s="19" t="s">
        <v>3329</v>
      </c>
      <c r="F23" s="20" t="s">
        <v>3266</v>
      </c>
      <c r="G23" s="19" t="s">
        <v>3330</v>
      </c>
      <c r="H23" s="20" t="s">
        <v>3331</v>
      </c>
      <c r="I23" s="19" t="s">
        <v>3269</v>
      </c>
      <c r="J23" s="19" t="s">
        <v>3332</v>
      </c>
    </row>
    <row r="24" ht="123.75" spans="1:10">
      <c r="A24" s="23"/>
      <c r="B24" s="28"/>
      <c r="C24" s="18" t="s">
        <v>3263</v>
      </c>
      <c r="D24" s="18" t="s">
        <v>3271</v>
      </c>
      <c r="E24" s="19" t="s">
        <v>3333</v>
      </c>
      <c r="F24" s="20" t="s">
        <v>3273</v>
      </c>
      <c r="G24" s="19" t="s">
        <v>3274</v>
      </c>
      <c r="H24" s="20" t="s">
        <v>3288</v>
      </c>
      <c r="I24" s="19" t="s">
        <v>3269</v>
      </c>
      <c r="J24" s="19" t="s">
        <v>3334</v>
      </c>
    </row>
    <row r="25" spans="1:10">
      <c r="A25" s="23"/>
      <c r="B25" s="28"/>
      <c r="C25" s="18" t="s">
        <v>3263</v>
      </c>
      <c r="D25" s="18" t="s">
        <v>3314</v>
      </c>
      <c r="E25" s="19" t="s">
        <v>3335</v>
      </c>
      <c r="F25" s="20" t="s">
        <v>3273</v>
      </c>
      <c r="G25" s="19" t="s">
        <v>3336</v>
      </c>
      <c r="H25" s="20" t="s">
        <v>3337</v>
      </c>
      <c r="I25" s="19" t="s">
        <v>3269</v>
      </c>
      <c r="J25" s="19" t="s">
        <v>3335</v>
      </c>
    </row>
    <row r="26" ht="135" spans="1:10">
      <c r="A26" s="23"/>
      <c r="B26" s="28"/>
      <c r="C26" s="18" t="s">
        <v>3283</v>
      </c>
      <c r="D26" s="18" t="s">
        <v>3284</v>
      </c>
      <c r="E26" s="19" t="s">
        <v>3338</v>
      </c>
      <c r="F26" s="20" t="s">
        <v>3286</v>
      </c>
      <c r="G26" s="19" t="s">
        <v>3287</v>
      </c>
      <c r="H26" s="20" t="s">
        <v>3288</v>
      </c>
      <c r="I26" s="19" t="s">
        <v>3269</v>
      </c>
      <c r="J26" s="19" t="s">
        <v>3339</v>
      </c>
    </row>
    <row r="27" ht="135" spans="1:10">
      <c r="A27" s="23"/>
      <c r="B27" s="28"/>
      <c r="C27" s="18" t="s">
        <v>3283</v>
      </c>
      <c r="D27" s="18" t="s">
        <v>3290</v>
      </c>
      <c r="E27" s="19" t="s">
        <v>3340</v>
      </c>
      <c r="F27" s="20" t="s">
        <v>3286</v>
      </c>
      <c r="G27" s="19" t="s">
        <v>3287</v>
      </c>
      <c r="H27" s="20" t="s">
        <v>3288</v>
      </c>
      <c r="I27" s="19" t="s">
        <v>3269</v>
      </c>
      <c r="J27" s="19" t="s">
        <v>3339</v>
      </c>
    </row>
    <row r="28" ht="135" spans="1:10">
      <c r="A28" s="25"/>
      <c r="B28" s="29"/>
      <c r="C28" s="18" t="s">
        <v>3295</v>
      </c>
      <c r="D28" s="18" t="s">
        <v>3296</v>
      </c>
      <c r="E28" s="19" t="s">
        <v>3341</v>
      </c>
      <c r="F28" s="20" t="s">
        <v>3286</v>
      </c>
      <c r="G28" s="19" t="s">
        <v>3287</v>
      </c>
      <c r="H28" s="20" t="s">
        <v>3288</v>
      </c>
      <c r="I28" s="19" t="s">
        <v>3269</v>
      </c>
      <c r="J28" s="19" t="s">
        <v>3339</v>
      </c>
    </row>
    <row r="29" ht="22.5" spans="1:10">
      <c r="A29" s="30" t="s">
        <v>3342</v>
      </c>
      <c r="B29" s="27" t="s">
        <v>3343</v>
      </c>
      <c r="C29" s="18" t="s">
        <v>3263</v>
      </c>
      <c r="D29" s="18" t="s">
        <v>3264</v>
      </c>
      <c r="E29" s="19" t="s">
        <v>3344</v>
      </c>
      <c r="F29" s="20" t="s">
        <v>3286</v>
      </c>
      <c r="G29" s="19" t="s">
        <v>3345</v>
      </c>
      <c r="H29" s="20" t="s">
        <v>3346</v>
      </c>
      <c r="I29" s="19" t="s">
        <v>3269</v>
      </c>
      <c r="J29" s="19" t="s">
        <v>3347</v>
      </c>
    </row>
    <row r="30" ht="67.5" spans="1:10">
      <c r="A30" s="31"/>
      <c r="B30" s="28"/>
      <c r="C30" s="18" t="s">
        <v>3263</v>
      </c>
      <c r="D30" s="18" t="s">
        <v>3264</v>
      </c>
      <c r="E30" s="19" t="s">
        <v>3348</v>
      </c>
      <c r="F30" s="20" t="s">
        <v>3286</v>
      </c>
      <c r="G30" s="19" t="s">
        <v>3274</v>
      </c>
      <c r="H30" s="20" t="s">
        <v>3288</v>
      </c>
      <c r="I30" s="19" t="s">
        <v>3269</v>
      </c>
      <c r="J30" s="19" t="s">
        <v>3349</v>
      </c>
    </row>
    <row r="31" ht="33.75" spans="1:10">
      <c r="A31" s="31"/>
      <c r="B31" s="28"/>
      <c r="C31" s="18" t="s">
        <v>3263</v>
      </c>
      <c r="D31" s="18" t="s">
        <v>3264</v>
      </c>
      <c r="E31" s="19" t="s">
        <v>3350</v>
      </c>
      <c r="F31" s="20" t="s">
        <v>3286</v>
      </c>
      <c r="G31" s="19" t="s">
        <v>3351</v>
      </c>
      <c r="H31" s="20" t="s">
        <v>3352</v>
      </c>
      <c r="I31" s="19" t="s">
        <v>3269</v>
      </c>
      <c r="J31" s="19" t="s">
        <v>3353</v>
      </c>
    </row>
    <row r="32" ht="22.5" spans="1:10">
      <c r="A32" s="31"/>
      <c r="B32" s="28"/>
      <c r="C32" s="18" t="s">
        <v>3263</v>
      </c>
      <c r="D32" s="18" t="s">
        <v>3271</v>
      </c>
      <c r="E32" s="19" t="s">
        <v>3354</v>
      </c>
      <c r="F32" s="20" t="s">
        <v>3266</v>
      </c>
      <c r="G32" s="19" t="s">
        <v>3355</v>
      </c>
      <c r="H32" s="20" t="s">
        <v>3288</v>
      </c>
      <c r="I32" s="19" t="s">
        <v>3269</v>
      </c>
      <c r="J32" s="19" t="s">
        <v>3356</v>
      </c>
    </row>
    <row r="33" ht="56.25" spans="1:10">
      <c r="A33" s="31"/>
      <c r="B33" s="28"/>
      <c r="C33" s="18" t="s">
        <v>3263</v>
      </c>
      <c r="D33" s="18" t="s">
        <v>3271</v>
      </c>
      <c r="E33" s="19" t="s">
        <v>3357</v>
      </c>
      <c r="F33" s="20" t="s">
        <v>3286</v>
      </c>
      <c r="G33" s="19" t="s">
        <v>3274</v>
      </c>
      <c r="H33" s="20" t="s">
        <v>3288</v>
      </c>
      <c r="I33" s="19" t="s">
        <v>3269</v>
      </c>
      <c r="J33" s="19" t="s">
        <v>3358</v>
      </c>
    </row>
    <row r="34" ht="56.25" spans="1:10">
      <c r="A34" s="31"/>
      <c r="B34" s="28"/>
      <c r="C34" s="18" t="s">
        <v>3263</v>
      </c>
      <c r="D34" s="18" t="s">
        <v>3314</v>
      </c>
      <c r="E34" s="19" t="s">
        <v>3359</v>
      </c>
      <c r="F34" s="20" t="s">
        <v>3286</v>
      </c>
      <c r="G34" s="19" t="s">
        <v>3360</v>
      </c>
      <c r="H34" s="20" t="s">
        <v>3288</v>
      </c>
      <c r="I34" s="19" t="s">
        <v>3269</v>
      </c>
      <c r="J34" s="19" t="s">
        <v>3361</v>
      </c>
    </row>
    <row r="35" ht="67.5" spans="1:10">
      <c r="A35" s="31"/>
      <c r="B35" s="28"/>
      <c r="C35" s="18" t="s">
        <v>3263</v>
      </c>
      <c r="D35" s="18" t="s">
        <v>3314</v>
      </c>
      <c r="E35" s="19" t="s">
        <v>3362</v>
      </c>
      <c r="F35" s="20" t="s">
        <v>3286</v>
      </c>
      <c r="G35" s="19" t="s">
        <v>3274</v>
      </c>
      <c r="H35" s="20" t="s">
        <v>3288</v>
      </c>
      <c r="I35" s="19" t="s">
        <v>3269</v>
      </c>
      <c r="J35" s="19" t="s">
        <v>3363</v>
      </c>
    </row>
    <row r="36" ht="33.75" spans="1:10">
      <c r="A36" s="31"/>
      <c r="B36" s="28"/>
      <c r="C36" s="18" t="s">
        <v>3263</v>
      </c>
      <c r="D36" s="18" t="s">
        <v>3314</v>
      </c>
      <c r="E36" s="19" t="s">
        <v>3364</v>
      </c>
      <c r="F36" s="20" t="s">
        <v>3266</v>
      </c>
      <c r="G36" s="19" t="s">
        <v>3360</v>
      </c>
      <c r="H36" s="20" t="s">
        <v>3288</v>
      </c>
      <c r="I36" s="19" t="s">
        <v>3269</v>
      </c>
      <c r="J36" s="19" t="s">
        <v>3365</v>
      </c>
    </row>
    <row r="37" ht="67.5" spans="1:10">
      <c r="A37" s="31"/>
      <c r="B37" s="28"/>
      <c r="C37" s="18" t="s">
        <v>3263</v>
      </c>
      <c r="D37" s="18" t="s">
        <v>3278</v>
      </c>
      <c r="E37" s="19" t="s">
        <v>3366</v>
      </c>
      <c r="F37" s="20" t="s">
        <v>3273</v>
      </c>
      <c r="G37" s="19" t="s">
        <v>3367</v>
      </c>
      <c r="H37" s="20" t="s">
        <v>3368</v>
      </c>
      <c r="I37" s="19" t="s">
        <v>3269</v>
      </c>
      <c r="J37" s="19" t="s">
        <v>3369</v>
      </c>
    </row>
    <row r="38" ht="67.5" spans="1:10">
      <c r="A38" s="31"/>
      <c r="B38" s="28"/>
      <c r="C38" s="18" t="s">
        <v>3283</v>
      </c>
      <c r="D38" s="18" t="s">
        <v>3284</v>
      </c>
      <c r="E38" s="19" t="s">
        <v>3370</v>
      </c>
      <c r="F38" s="20" t="s">
        <v>3286</v>
      </c>
      <c r="G38" s="19" t="s">
        <v>3371</v>
      </c>
      <c r="H38" s="20" t="s">
        <v>3288</v>
      </c>
      <c r="I38" s="19" t="s">
        <v>3269</v>
      </c>
      <c r="J38" s="19" t="s">
        <v>3372</v>
      </c>
    </row>
    <row r="39" ht="67.5" spans="1:10">
      <c r="A39" s="31"/>
      <c r="B39" s="28"/>
      <c r="C39" s="18" t="s">
        <v>3283</v>
      </c>
      <c r="D39" s="18" t="s">
        <v>3284</v>
      </c>
      <c r="E39" s="19" t="s">
        <v>3373</v>
      </c>
      <c r="F39" s="20" t="s">
        <v>3286</v>
      </c>
      <c r="G39" s="19" t="s">
        <v>3274</v>
      </c>
      <c r="H39" s="20" t="s">
        <v>3288</v>
      </c>
      <c r="I39" s="19" t="s">
        <v>3269</v>
      </c>
      <c r="J39" s="19" t="s">
        <v>3374</v>
      </c>
    </row>
    <row r="40" ht="78.75" spans="1:10">
      <c r="A40" s="31"/>
      <c r="B40" s="28"/>
      <c r="C40" s="18" t="s">
        <v>3283</v>
      </c>
      <c r="D40" s="18" t="s">
        <v>3284</v>
      </c>
      <c r="E40" s="19" t="s">
        <v>3375</v>
      </c>
      <c r="F40" s="20" t="s">
        <v>3286</v>
      </c>
      <c r="G40" s="19" t="s">
        <v>3371</v>
      </c>
      <c r="H40" s="20" t="s">
        <v>3288</v>
      </c>
      <c r="I40" s="19" t="s">
        <v>3269</v>
      </c>
      <c r="J40" s="19" t="s">
        <v>3376</v>
      </c>
    </row>
    <row r="41" ht="33.75" spans="1:10">
      <c r="A41" s="31"/>
      <c r="B41" s="28"/>
      <c r="C41" s="18" t="s">
        <v>3283</v>
      </c>
      <c r="D41" s="18" t="s">
        <v>3293</v>
      </c>
      <c r="E41" s="19" t="s">
        <v>3377</v>
      </c>
      <c r="F41" s="20" t="s">
        <v>3273</v>
      </c>
      <c r="G41" s="19" t="s">
        <v>3274</v>
      </c>
      <c r="H41" s="20" t="s">
        <v>3378</v>
      </c>
      <c r="I41" s="19" t="s">
        <v>3269</v>
      </c>
      <c r="J41" s="19" t="s">
        <v>3379</v>
      </c>
    </row>
    <row r="42" ht="78.75" spans="1:10">
      <c r="A42" s="32"/>
      <c r="B42" s="29"/>
      <c r="C42" s="18" t="s">
        <v>3295</v>
      </c>
      <c r="D42" s="18" t="s">
        <v>3296</v>
      </c>
      <c r="E42" s="19" t="s">
        <v>3380</v>
      </c>
      <c r="F42" s="20" t="s">
        <v>3286</v>
      </c>
      <c r="G42" s="19" t="s">
        <v>3371</v>
      </c>
      <c r="H42" s="20" t="s">
        <v>3288</v>
      </c>
      <c r="I42" s="19" t="s">
        <v>3269</v>
      </c>
      <c r="J42" s="19" t="s">
        <v>3381</v>
      </c>
    </row>
  </sheetData>
  <mergeCells count="9">
    <mergeCell ref="A2:J2"/>
    <mergeCell ref="A6:A12"/>
    <mergeCell ref="A13:A22"/>
    <mergeCell ref="A23:A28"/>
    <mergeCell ref="A29:A42"/>
    <mergeCell ref="B6:B12"/>
    <mergeCell ref="B13:B22"/>
    <mergeCell ref="B23:B28"/>
    <mergeCell ref="B29:B42"/>
  </mergeCells>
  <pageMargins left="0.75" right="0.75" top="1" bottom="1" header="0.509027777777778" footer="0.509027777777778"/>
  <pageSetup paperSize="9" scale="70" orientation="landscape"/>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7"/>
  <sheetViews>
    <sheetView workbookViewId="0">
      <selection activeCell="D6" sqref="D6"/>
    </sheetView>
  </sheetViews>
  <sheetFormatPr defaultColWidth="9" defaultRowHeight="13.5" outlineLevelRow="6" outlineLevelCol="1"/>
  <cols>
    <col min="1" max="1" width="20.25" style="1" customWidth="1"/>
    <col min="2" max="2" width="64" style="1" customWidth="1"/>
    <col min="3" max="16384" width="9" style="1"/>
  </cols>
  <sheetData>
    <row r="1" ht="32" customHeight="1" spans="1:2">
      <c r="A1" s="2" t="s">
        <v>3382</v>
      </c>
      <c r="B1" s="2"/>
    </row>
    <row r="3" ht="40" customHeight="1" spans="1:2">
      <c r="A3" s="3" t="s">
        <v>3383</v>
      </c>
      <c r="B3" s="4" t="s">
        <v>3384</v>
      </c>
    </row>
    <row r="4" ht="88" customHeight="1" spans="1:2">
      <c r="A4" s="5" t="s">
        <v>3385</v>
      </c>
      <c r="B4" s="6" t="s">
        <v>3386</v>
      </c>
    </row>
    <row r="5" ht="130" customHeight="1" spans="1:2">
      <c r="A5" s="5" t="s">
        <v>3387</v>
      </c>
      <c r="B5" s="7" t="s">
        <v>3388</v>
      </c>
    </row>
    <row r="6" ht="114" customHeight="1" spans="1:2">
      <c r="A6" s="5" t="s">
        <v>3389</v>
      </c>
      <c r="B6" s="7" t="s">
        <v>3390</v>
      </c>
    </row>
    <row r="7" ht="224" customHeight="1" spans="1:2">
      <c r="A7" s="8" t="s">
        <v>3391</v>
      </c>
      <c r="B7" s="7" t="s">
        <v>3392</v>
      </c>
    </row>
  </sheetData>
  <mergeCells count="1">
    <mergeCell ref="A1:B1"/>
  </mergeCells>
  <conditionalFormatting sqref="A4">
    <cfRule type="expression" dxfId="1" priority="1" stopIfTrue="1">
      <formula>"len($A:$A)=3"</formula>
    </cfRule>
  </conditionalFormatting>
  <conditionalFormatting sqref="A5">
    <cfRule type="expression" dxfId="1" priority="3" stopIfTrue="1">
      <formula>"len($A:$A)=3"</formula>
    </cfRule>
  </conditionalFormatting>
  <conditionalFormatting sqref="A6">
    <cfRule type="expression" dxfId="1" priority="2" stopIfTrue="1">
      <formula>"len($A:$A)=3"</formula>
    </cfRule>
  </conditionalFormatting>
  <pageMargins left="0.75" right="0.75" top="1" bottom="1" header="0.509027777777778" footer="0.509027777777778"/>
  <pageSetup paperSize="9" orientation="portrait"/>
  <headerFooter/>
</worksheet>
</file>

<file path=docProps/app.xml><?xml version="1.0" encoding="utf-8"?>
<Properties xmlns="http://schemas.openxmlformats.org/officeDocument/2006/extended-properties" xmlns:vt="http://schemas.openxmlformats.org/officeDocument/2006/docPropsVTypes">
  <Company>云南省财政厅</Company>
  <Application>Microsoft Excel</Application>
  <HeadingPairs>
    <vt:vector size="2" baseType="variant">
      <vt:variant>
        <vt:lpstr>工作表</vt:lpstr>
      </vt:variant>
      <vt:variant>
        <vt:i4>33</vt:i4>
      </vt:variant>
    </vt:vector>
  </HeadingPairs>
  <TitlesOfParts>
    <vt:vector size="33" baseType="lpstr">
      <vt:lpstr>1-1景洪市一般公共预算收入情况表</vt:lpstr>
      <vt:lpstr>1-2景洪市一般公共预算支出情况表</vt:lpstr>
      <vt:lpstr>1-3市本级一般公共预算收入情况表</vt:lpstr>
      <vt:lpstr>1-4市本级一般公共预算支出情况表（公开到项级）</vt:lpstr>
      <vt:lpstr>1-5市本级一般公共预算基本支出情况表（公开到款级）</vt:lpstr>
      <vt:lpstr>1-6一般公共预算支出表（州、市对下转移支付项目）</vt:lpstr>
      <vt:lpstr>1-7景洪市分地区税收返还和转移支付预算表</vt:lpstr>
      <vt:lpstr>1-8景洪市市本级“三公”经费预算财政拨款情况统计表</vt:lpstr>
      <vt:lpstr>2-1景洪市政府性基金预算收入情况表</vt:lpstr>
      <vt:lpstr>2-2景洪市政府性基金预算支出情况表</vt:lpstr>
      <vt:lpstr>2-3市本级政府性基金预算收入情况表</vt:lpstr>
      <vt:lpstr>2-4市本级政府性基金预算支出情况表（公开到项级）</vt:lpstr>
      <vt:lpstr>2-5市本级政府性基金支出表（州、市对下转移支付）</vt:lpstr>
      <vt:lpstr>3-1景洪市国有资本经营收入预算情况表</vt:lpstr>
      <vt:lpstr>3-2景洪市国有资本经营支出预算情况表</vt:lpstr>
      <vt:lpstr>3-3市本级国有资本经营收入预算情况表</vt:lpstr>
      <vt:lpstr>3-4市本级国有资本经营支出预算情况表（公开到项级）</vt:lpstr>
      <vt:lpstr>3-5 景洪市国有资本经营预算转移支付表 （分地区）</vt:lpstr>
      <vt:lpstr>3-6 国有资本经营预算转移支付表（分项目）</vt:lpstr>
      <vt:lpstr>4-1景洪市社会保险基金收入预算情况表</vt:lpstr>
      <vt:lpstr>4-2景洪市社会保险基金支出预算情况表</vt:lpstr>
      <vt:lpstr>4-3市本级社会保险基金收入预算情况表</vt:lpstr>
      <vt:lpstr>4-4市本级社会保险基金支出预算情况表</vt:lpstr>
      <vt:lpstr>5-1   2020年地方政府债务限额及余额预算情况表</vt:lpstr>
      <vt:lpstr>5-2  2020年地方政府一般债务余额情况表</vt:lpstr>
      <vt:lpstr>5-3  本级2020年地方政府一般债务余额情况表</vt:lpstr>
      <vt:lpstr>5-4 2020年地方政府专项债务余额情况表</vt:lpstr>
      <vt:lpstr>5-5 本级2020年地方政府专项债务余额情况表（本级）</vt:lpstr>
      <vt:lpstr>5-6 地方政府债券发行及还本付息情况表</vt:lpstr>
      <vt:lpstr>5-7 2021年本级政府专项债务限额和余额情况表</vt:lpstr>
      <vt:lpstr>5-8 2020年年初新增地方政府债券资金安排表</vt:lpstr>
      <vt:lpstr>6-1重大政策和重点项目绩效目标表</vt:lpstr>
      <vt:lpstr>6-2重点工作情况解释说明汇总表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段中杰</dc:creator>
  <cp:lastModifiedBy>dell</cp:lastModifiedBy>
  <dcterms:created xsi:type="dcterms:W3CDTF">2006-09-16T00:00:00Z</dcterms:created>
  <cp:lastPrinted>2020-05-07T10:46:00Z</cp:lastPrinted>
  <dcterms:modified xsi:type="dcterms:W3CDTF">2021-02-24T08:52:03Z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