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firstSheet="6" activeTab="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<sst xmlns="http://schemas.openxmlformats.org/spreadsheetml/2006/main" count="749" uniqueCount="321">
  <si>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</si>
  <si>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</si>
  <si>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</si>
  <si>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</si>
  <si>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</si>
  <si>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</si>
  <si>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</si>
  <si>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</si>
  <si>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</si>
  <si>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</si>
  <si>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</si>
  <si>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</si>
  <si>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</si>
  <si>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</si>
  <si>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</si>
  <si>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</si>
  <si>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</si>
  <si>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</si>
  <si>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</si>
  <si>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</si>
  <si>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</si>
  <si>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</si>
  <si>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</si>
  <si>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</si>
  <si>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</si>
  <si>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</si>
  <si>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</si>
  <si>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单位名称：景洪市农业综合行政执法大队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</si>
  <si>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</si>
  <si>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</si>
  <si>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</si>
  <si>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</si>
  <si>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</si>
  <si>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</si>
  <si>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</si>
  <si>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</si>
  <si>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</si>
  <si>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</si>
  <si>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</si>
  <si>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</si>
  <si>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</si>
  <si>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</si>
  <si>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</si>
  <si>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</si>
  <si>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125021</t>
  </si>
  <si>
    <t>景洪市农业综合行政执法大队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</si>
  <si>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</si>
  <si>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</si>
  <si>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</si>
  <si>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</si>
  <si>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</si>
  <si>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</si>
  <si>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</si>
  <si>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</si>
  <si>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</si>
  <si>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</si>
  <si>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</si>
  <si>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</si>
  <si>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</si>
  <si>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</si>
  <si>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</si>
  <si>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</si>
  <si>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</si>
  <si>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</si>
  <si>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</si>
  <si>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</si>
  <si>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</si>
  <si>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</si>
  <si>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</si>
  <si>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</si>
  <si>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</si>
  <si>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</si>
  <si>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</si>
  <si>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</si>
  <si>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</si>
  <si>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</si>
  <si>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</si>
  <si>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</si>
  <si>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</si>
  <si>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</si>
  <si>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2130101</t>
  </si>
  <si>
    <t>行政运行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</si>
  <si>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</si>
  <si>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</si>
  <si>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</si>
  <si>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</si>
  <si>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</si>
  <si>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</si>
  <si>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</si>
  <si>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</si>
  <si>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</si>
  <si>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</si>
  <si>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</si>
  <si>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</si>
  <si>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</si>
  <si>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</si>
  <si>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</si>
  <si>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</si>
  <si>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</si>
  <si>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</si>
  <si>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</si>
  <si>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</si>
  <si>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</si>
  <si>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</si>
  <si>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</si>
  <si>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</si>
  <si>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</si>
  <si>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</si>
  <si>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</si>
  <si>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</si>
  <si>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</si>
  <si>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</si>
  <si>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</si>
  <si>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</si>
  <si>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</si>
  <si>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</si>
  <si>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</si>
  <si>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</si>
  <si>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</si>
  <si>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</si>
  <si>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</si>
  <si>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</si>
  <si>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</si>
  <si>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</si>
  <si>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</si>
  <si>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</si>
  <si>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</si>
  <si>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</si>
  <si>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</si>
  <si>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</si>
  <si>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</si>
  <si>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</si>
  <si>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</si>
  <si>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</si>
  <si>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</si>
  <si>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</si>
  <si>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532801241100002425573</t>
  </si>
  <si>
    <t>绩效考核基础奖</t>
  </si>
  <si>
    <t>30103</t>
  </si>
  <si>
    <t>奖金</t>
  </si>
  <si>
    <t>532801241100002425574</t>
  </si>
  <si>
    <t>行政人员支出工资</t>
  </si>
  <si>
    <t>30101</t>
  </si>
  <si>
    <t>基本工资</t>
  </si>
  <si>
    <t>30102</t>
  </si>
  <si>
    <t>津贴补贴</t>
  </si>
  <si>
    <t>532801241100002425579</t>
  </si>
  <si>
    <t>行政人员公务交通补贴</t>
  </si>
  <si>
    <t>30239</t>
  </si>
  <si>
    <t>其他交通费用</t>
  </si>
  <si>
    <t>532801241100002425581</t>
  </si>
  <si>
    <t>工会经费</t>
  </si>
  <si>
    <t>30228</t>
  </si>
  <si>
    <t>532801241100002425582</t>
  </si>
  <si>
    <t>福利费</t>
  </si>
  <si>
    <t>30229</t>
  </si>
  <si>
    <t>532801241100002425594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</si>
  <si>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</si>
  <si>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</si>
  <si>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</si>
  <si>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</si>
  <si>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</si>
  <si>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</si>
  <si>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</si>
  <si>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</si>
  <si>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</si>
  <si>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532801241100002425595</t>
  </si>
  <si>
    <t>30113</t>
  </si>
  <si>
    <t>532801241100002425597</t>
  </si>
  <si>
    <t>公车购置及运维费</t>
  </si>
  <si>
    <t>30231</t>
  </si>
  <si>
    <t>公务用车运行维护费</t>
  </si>
  <si>
    <t>532801241100002425600</t>
  </si>
  <si>
    <t>公务用车购置及运行维护费</t>
  </si>
  <si>
    <t>532801241100002425604</t>
  </si>
  <si>
    <t>退休公用经费</t>
  </si>
  <si>
    <t>30299</t>
  </si>
  <si>
    <t>其他商品和服务支出</t>
  </si>
  <si>
    <t>532801241100002425605</t>
  </si>
  <si>
    <t>一般公用经费</t>
  </si>
  <si>
    <t>30201</t>
  </si>
  <si>
    <t>办公费</t>
  </si>
  <si>
    <t>30204</t>
  </si>
  <si>
    <t>手续费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</si>
  <si>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</si>
  <si>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</si>
  <si>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</si>
  <si>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</si>
  <si>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</si>
  <si>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</si>
  <si>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</si>
  <si>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</si>
  <si>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31002</t>
  </si>
  <si>
    <t>办公设备购置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</si>
  <si>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</si>
  <si>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</si>
  <si>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</si>
  <si>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</si>
  <si>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</si>
  <si>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</si>
  <si>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</si>
  <si>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□景洪市2025年农业执法专项经费</t>
  </si>
  <si>
    <t>313 事业发展类</t>
  </si>
  <si>
    <t>532801251100003879647</t>
  </si>
  <si>
    <t>30218</t>
  </si>
  <si>
    <t>专用材料费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</si>
  <si>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</si>
  <si>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</si>
  <si>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</si>
  <si>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</si>
  <si>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</si>
  <si>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</si>
  <si>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</si>
  <si>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</si>
  <si>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</si>
  <si>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</si>
  <si>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</si>
  <si>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加强农业综合执法制度宣传，改善农业执法装备手段，保障农业综合执法运转，进一步提高农业执法能力。</t>
  </si>
  <si>
    <t>产出指标</t>
  </si>
  <si>
    <t>数量指标</t>
  </si>
  <si>
    <t>采购执法制式服装数量</t>
  </si>
  <si>
    <t>=</t>
  </si>
  <si>
    <t>套</t>
  </si>
  <si>
    <t>定量指标</t>
  </si>
  <si>
    <t>采购执法制式服装2套</t>
  </si>
  <si>
    <t>采购执法专用设备数量</t>
  </si>
  <si>
    <t>台（套）</t>
  </si>
  <si>
    <t>购置用于行政执法案件现场调查等办公执法设备3台</t>
  </si>
  <si>
    <t>时效指标</t>
  </si>
  <si>
    <t>行政执法工作时效</t>
  </si>
  <si>
    <t>&lt;=</t>
  </si>
  <si>
    <t>1.00</t>
  </si>
  <si>
    <t>年</t>
  </si>
  <si>
    <t>按时完成</t>
  </si>
  <si>
    <t>成本指标</t>
  </si>
  <si>
    <t>经济成本指标</t>
  </si>
  <si>
    <t>49283.2</t>
  </si>
  <si>
    <t>元</t>
  </si>
  <si>
    <t>执法服装不超过3312.60元/套/人；执法用设备费用每套不超过6000元</t>
  </si>
  <si>
    <t>效益指标</t>
  </si>
  <si>
    <t>可持续影响</t>
  </si>
  <si>
    <t>保障农产品质量安全</t>
  </si>
  <si>
    <t>有所保障</t>
  </si>
  <si>
    <t>定性指标</t>
  </si>
  <si>
    <t>满意度指标</t>
  </si>
  <si>
    <t>服务对象满意度</t>
  </si>
  <si>
    <t>服务对象群众满意度</t>
  </si>
  <si>
    <t>&gt;=</t>
  </si>
  <si>
    <t>90</t>
  </si>
  <si>
    <t>%</t>
  </si>
  <si>
    <t>项目结束服务对象满意度达90%以上</t>
  </si>
  <si>
    <t>预算06表</t>
  </si>
  <si>
    <t>政府性基金预算支出预算表</t>
  </si>
  <si>
    <t>本年政府性基金预算支出</t>
  </si>
  <si>
    <t>说明：本单位无此公开事项。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</si>
  <si>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</si>
  <si>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</si>
  <si>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</si>
  <si>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</si>
  <si>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</si>
  <si>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</si>
  <si>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</si>
  <si>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</si>
  <si>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</si>
  <si>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</si>
  <si>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公务车燃油费采购</t>
  </si>
  <si>
    <t>C23120302 车辆加油、添加燃料服务</t>
  </si>
  <si>
    <t>批</t>
  </si>
  <si>
    <t>公务车保险费</t>
  </si>
  <si>
    <t>C1804010201 机动车保险服务</t>
  </si>
  <si>
    <t>次/年</t>
  </si>
  <si>
    <t>公务车维修保养费用</t>
  </si>
  <si>
    <t>C23120301 车辆维修和保养服务</t>
  </si>
  <si>
    <t>公车燃油费</t>
  </si>
  <si>
    <t>批次</t>
  </si>
  <si>
    <t>液晶显示器</t>
  </si>
  <si>
    <t>A02021104 液晶显示器</t>
  </si>
  <si>
    <t>台</t>
  </si>
  <si>
    <t>办公用复印纸</t>
  </si>
  <si>
    <t>A05040101 复印纸</t>
  </si>
  <si>
    <t>件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</si>
  <si>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</si>
  <si>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</si>
  <si>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</si>
  <si>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</si>
  <si>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</si>
  <si>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</si>
  <si>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</si>
  <si>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</si>
  <si>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</si>
  <si>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</si>
  <si>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</si>
  <si>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</si>
  <si>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</si>
  <si>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</si>
  <si>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</si>
  <si>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</si>
  <si>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</si>
  <si>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</si>
  <si>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</si>
  <si>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A02010105 台式计算机</t>
  </si>
  <si>
    <t>台式计算机</t>
  </si>
  <si>
    <t>A02010108 便携式计算机</t>
  </si>
  <si>
    <t>便携式计算机</t>
  </si>
  <si>
    <t>A02020400 多功能一体机</t>
  </si>
  <si>
    <t>多功能一体机（彩色）</t>
  </si>
  <si>
    <t>A02021004 A4彩色打印机</t>
  </si>
  <si>
    <t>A4彩色打印机</t>
  </si>
  <si>
    <t>电脑显示器</t>
  </si>
  <si>
    <t>A05 家具和用品</t>
  </si>
  <si>
    <t>A05010502 文件柜</t>
  </si>
  <si>
    <t>文件柜</t>
  </si>
  <si>
    <t>组</t>
  </si>
  <si>
    <t>预算11表</t>
  </si>
  <si>
    <t>上级补助</t>
  </si>
  <si>
    <t>预算12表</t>
  </si>
  <si>
    <t>项目级次</t>
  </si>
  <si>
    <t>2025年</t>
  </si>
  <si>
    <t>2026年</t>
  </si>
  <si>
    <t>2027年</t>
  </si>
  <si>
    <t>本级</t>
  </si>
</sst>
</file>

<file path=xl/styles.xml><?xml version="1.0" encoding="utf-8"?>
<styleSheet xmlns="http://schemas.openxmlformats.org/spreadsheetml/2006/main">
  <numFmts count="9">
    <numFmt numFmtId="176" formatCode="yyyy\-mm\-dd\ hh:mm:ss"/>
    <numFmt numFmtId="177" formatCode="#,##0;\-#,##0;;@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yyyy\-mm\-dd"/>
    <numFmt numFmtId="179" formatCode="hh:mm:ss"/>
    <numFmt numFmtId="180" formatCode="#,##0.00;\-#,##0.00;;@"/>
    <numFmt numFmtId="41" formatCode="_ * #,##0_ ;_ * \-#,##0_ ;_ * &quot;-&quot;_ ;_ @_ "/>
    <numFmt numFmtId="42" formatCode="_ &quot;￥&quot;* #,##0_ ;_ &quot;￥&quot;* \-#,##0_ ;_ &quot;￥&quot;* &quot;-&quot;_ ;_ @_ 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9"/>
      <color rgb="FF000000"/>
      <name val="SimSun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177" fontId="5" fillId="0" borderId="4">
      <alignment horizontal="right" vertical="center"/>
    </xf>
    <xf numFmtId="10" fontId="5" fillId="0" borderId="4">
      <alignment horizontal="right" vertical="center"/>
    </xf>
    <xf numFmtId="176" fontId="5" fillId="0" borderId="4">
      <alignment horizontal="right" vertical="center"/>
    </xf>
    <xf numFmtId="179" fontId="5" fillId="0" borderId="4">
      <alignment horizontal="right" vertical="center"/>
    </xf>
    <xf numFmtId="0" fontId="34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41" fillId="27" borderId="19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180" fontId="5" fillId="0" borderId="4">
      <alignment horizontal="right" vertical="center"/>
    </xf>
    <xf numFmtId="44" fontId="28" fillId="0" borderId="0" applyFont="0" applyFill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180" fontId="5" fillId="0" borderId="4">
      <alignment horizontal="right" vertical="center"/>
    </xf>
    <xf numFmtId="0" fontId="34" fillId="32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9" fillId="6" borderId="19" applyNumberFormat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3" fillId="7" borderId="18" applyNumberFormat="0" applyAlignment="0" applyProtection="0">
      <alignment vertical="center"/>
    </xf>
    <xf numFmtId="0" fontId="32" fillId="6" borderId="17" applyNumberFormat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9" fontId="5" fillId="0" borderId="4">
      <alignment horizontal="left" vertical="center" wrapText="1"/>
    </xf>
    <xf numFmtId="42" fontId="28" fillId="0" borderId="0" applyFont="0" applyFill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178" fontId="5" fillId="0" borderId="4">
      <alignment horizontal="right" vertical="center"/>
    </xf>
    <xf numFmtId="0" fontId="28" fillId="21" borderId="20" applyNumberFormat="0" applyFon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</cellStyleXfs>
  <cellXfs count="187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/>
    </xf>
    <xf numFmtId="49" fontId="5" fillId="0" borderId="4" xfId="35" applyNumberFormat="1" applyFont="1" applyBorder="1" applyProtection="1">
      <alignment horizontal="left" vertical="center" wrapText="1"/>
      <protection locked="0"/>
    </xf>
    <xf numFmtId="49" fontId="5" fillId="0" borderId="4" xfId="35" applyNumberFormat="1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>
      <alignment horizontal="center" vertical="center" wrapText="1"/>
      <protection locked="0"/>
    </xf>
    <xf numFmtId="0" fontId="6" fillId="0" borderId="6" xfId="0" applyFont="1" applyBorder="1" applyAlignment="1">
      <alignment horizontal="center" vertical="center" wrapText="1"/>
      <protection locked="0"/>
    </xf>
    <xf numFmtId="0" fontId="6" fillId="0" borderId="7" xfId="0" applyFont="1" applyBorder="1" applyAlignment="1">
      <alignment horizontal="center" vertical="center" wrapText="1"/>
      <protection locked="0"/>
    </xf>
    <xf numFmtId="0" fontId="2" fillId="0" borderId="0" xfId="0" applyFont="1" applyAlignment="1" applyProtection="1"/>
    <xf numFmtId="0" fontId="6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  <protection locked="0"/>
    </xf>
    <xf numFmtId="180" fontId="5" fillId="0" borderId="4" xfId="0" applyNumberFormat="1" applyFont="1" applyBorder="1" applyAlignment="1">
      <alignment horizontal="right" vertical="center"/>
      <protection locked="0"/>
    </xf>
    <xf numFmtId="0" fontId="6" fillId="0" borderId="4" xfId="0" applyFont="1" applyBorder="1" applyAlignment="1" applyProtection="1">
      <alignment horizontal="left" vertical="center" wrapText="1"/>
    </xf>
    <xf numFmtId="0" fontId="6" fillId="0" borderId="4" xfId="0" applyFont="1" applyBorder="1" applyAlignment="1">
      <alignment horizontal="left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7" fillId="0" borderId="0" xfId="0" applyFont="1">
      <alignment vertical="top"/>
      <protection locked="0"/>
    </xf>
    <xf numFmtId="0" fontId="4" fillId="0" borderId="4" xfId="0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>
      <alignment horizontal="left" vertical="center" wrapText="1"/>
      <protection locked="0"/>
    </xf>
    <xf numFmtId="0" fontId="8" fillId="0" borderId="5" xfId="0" applyFont="1" applyBorder="1" applyAlignment="1">
      <alignment horizontal="center" vertical="center" wrapText="1"/>
      <protection locked="0"/>
    </xf>
    <xf numFmtId="0" fontId="8" fillId="0" borderId="6" xfId="0" applyFont="1" applyBorder="1" applyAlignment="1">
      <alignment horizontal="center" vertical="center" wrapText="1"/>
      <protection locked="0"/>
    </xf>
    <xf numFmtId="0" fontId="6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right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0" fontId="8" fillId="0" borderId="7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1" fillId="0" borderId="4" xfId="0" applyFont="1" applyBorder="1" applyAlignment="1" applyProtection="1">
      <alignment horizontal="center" vertical="center" wrapText="1"/>
    </xf>
    <xf numFmtId="0" fontId="11" fillId="0" borderId="4" xfId="0" applyFont="1" applyBorder="1" applyAlignment="1" applyProtection="1">
      <alignment horizontal="center" vertical="center"/>
    </xf>
    <xf numFmtId="0" fontId="0" fillId="0" borderId="4" xfId="0" applyFont="1" applyBorder="1" applyAlignment="1" applyProtection="1">
      <alignment horizontal="left" vertical="center" wrapText="1"/>
    </xf>
    <xf numFmtId="0" fontId="0" fillId="0" borderId="4" xfId="0" applyFont="1" applyBorder="1" applyAlignment="1" applyProtection="1">
      <alignment vertical="center" wrapText="1"/>
    </xf>
    <xf numFmtId="0" fontId="0" fillId="0" borderId="4" xfId="0" applyFont="1" applyBorder="1" applyAlignment="1">
      <alignment horizontal="left" vertical="center" wrapText="1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>
      <alignment vertical="top"/>
      <protection locked="0"/>
    </xf>
    <xf numFmtId="0" fontId="11" fillId="0" borderId="4" xfId="0" applyFont="1" applyBorder="1" applyAlignment="1">
      <alignment horizontal="center" vertical="center"/>
      <protection locked="0"/>
    </xf>
    <xf numFmtId="0" fontId="0" fillId="0" borderId="4" xfId="0" applyFont="1" applyBorder="1" applyAlignment="1" applyProtection="1">
      <alignment horizontal="center" vertical="center" wrapText="1"/>
    </xf>
    <xf numFmtId="0" fontId="0" fillId="0" borderId="4" xfId="0" applyFont="1" applyBorder="1" applyAlignment="1">
      <alignment horizontal="center" vertical="center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/>
    </xf>
    <xf numFmtId="0" fontId="13" fillId="0" borderId="0" xfId="0" applyFont="1" applyAlignment="1" applyProtection="1">
      <alignment horizontal="right" vertical="center"/>
    </xf>
    <xf numFmtId="0" fontId="11" fillId="0" borderId="0" xfId="0" applyFont="1" applyAlignment="1" applyProtection="1">
      <alignment horizontal="right" wrapText="1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4" fillId="0" borderId="0" xfId="0" applyFont="1" applyAlignment="1" applyProtection="1">
      <alignment wrapText="1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3" fontId="4" fillId="0" borderId="3" xfId="0" applyNumberFormat="1" applyFont="1" applyBorder="1" applyAlignment="1" applyProtection="1">
      <alignment horizontal="center" vertical="center"/>
    </xf>
    <xf numFmtId="0" fontId="6" fillId="0" borderId="11" xfId="0" applyFont="1" applyBorder="1" applyAlignment="1" applyProtection="1">
      <alignment horizontal="center" vertical="center"/>
    </xf>
    <xf numFmtId="0" fontId="6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vertical="top" wrapText="1"/>
      <protection locked="0"/>
    </xf>
    <xf numFmtId="0" fontId="4" fillId="0" borderId="0" xfId="0" applyFont="1" applyAlignment="1">
      <alignment vertical="top" wrapText="1"/>
      <protection locked="0"/>
    </xf>
    <xf numFmtId="0" fontId="8" fillId="0" borderId="0" xfId="0" applyFont="1" applyAlignment="1">
      <alignment horizontal="right" vertical="center"/>
      <protection locked="0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 wrapText="1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6" fillId="0" borderId="0" xfId="0" applyFont="1" applyAlignment="1" applyProtection="1">
      <alignment horizontal="right" vertical="center" wrapText="1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0" xfId="0" applyFont="1" applyAlignment="1" applyProtection="1">
      <alignment horizontal="left" vertical="center"/>
    </xf>
    <xf numFmtId="0" fontId="4" fillId="0" borderId="10" xfId="0" applyFont="1" applyBorder="1" applyAlignment="1" applyProtection="1">
      <alignment horizontal="center" vertical="center"/>
    </xf>
    <xf numFmtId="0" fontId="8" fillId="0" borderId="10" xfId="0" applyFont="1" applyBorder="1" applyAlignment="1" applyProtection="1">
      <alignment horizontal="left" vertical="center" wrapText="1"/>
    </xf>
    <xf numFmtId="49" fontId="5" fillId="0" borderId="4" xfId="35" applyNumberFormat="1" applyFont="1" applyBorder="1" applyAlignment="1" applyProtection="1">
      <alignment horizontal="left" vertical="center" wrapText="1" indent="1"/>
      <protection locked="0"/>
    </xf>
    <xf numFmtId="0" fontId="4" fillId="0" borderId="10" xfId="0" applyFont="1" applyBorder="1" applyAlignment="1">
      <alignment horizontal="center" vertical="center"/>
      <protection locked="0"/>
    </xf>
    <xf numFmtId="177" fontId="5" fillId="0" borderId="4" xfId="0" applyNumberFormat="1" applyFont="1" applyBorder="1" applyAlignment="1">
      <alignment horizontal="right" vertical="center"/>
      <protection locked="0"/>
    </xf>
    <xf numFmtId="177" fontId="5" fillId="0" borderId="4" xfId="1" applyNumberFormat="1" applyFont="1" applyBorder="1" applyProtection="1">
      <alignment horizontal="right" vertical="center"/>
      <protection locked="0"/>
    </xf>
    <xf numFmtId="0" fontId="6" fillId="0" borderId="10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8" xfId="0" applyNumberFormat="1" applyFont="1" applyBorder="1" applyAlignment="1">
      <alignment horizontal="center" vertical="center" wrapText="1"/>
      <protection locked="0"/>
    </xf>
    <xf numFmtId="0" fontId="4" fillId="0" borderId="8" xfId="0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49" fontId="4" fillId="0" borderId="10" xfId="0" applyNumberFormat="1" applyFont="1" applyBorder="1" applyAlignment="1">
      <alignment horizontal="center" vertical="center" wrapText="1"/>
      <protection locked="0"/>
    </xf>
    <xf numFmtId="49" fontId="4" fillId="0" borderId="10" xfId="0" applyNumberFormat="1" applyFont="1" applyBorder="1" applyAlignment="1">
      <alignment horizontal="center" vertical="center"/>
      <protection locked="0"/>
    </xf>
    <xf numFmtId="0" fontId="6" fillId="0" borderId="5" xfId="0" applyFont="1" applyBorder="1" applyAlignment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  <protection locked="0"/>
    </xf>
    <xf numFmtId="0" fontId="6" fillId="0" borderId="7" xfId="0" applyFont="1" applyBorder="1" applyAlignment="1">
      <alignment horizontal="center" vertical="center"/>
      <protection locked="0"/>
    </xf>
    <xf numFmtId="0" fontId="6" fillId="0" borderId="0" xfId="0" applyFont="1" applyAlignment="1" applyProtection="1">
      <alignment horizontal="right"/>
    </xf>
    <xf numFmtId="0" fontId="4" fillId="0" borderId="0" xfId="0" applyFont="1" applyAlignment="1" applyProtection="1">
      <alignment vertical="center"/>
    </xf>
    <xf numFmtId="0" fontId="6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2" xfId="0" applyFont="1" applyBorder="1" applyAlignment="1">
      <alignment horizontal="center" vertical="center" wrapText="1"/>
      <protection locked="0"/>
    </xf>
    <xf numFmtId="0" fontId="15" fillId="0" borderId="2" xfId="0" applyFont="1" applyBorder="1" applyAlignment="1" applyProtection="1">
      <alignment horizontal="center" vertical="center" wrapText="1"/>
    </xf>
    <xf numFmtId="0" fontId="15" fillId="0" borderId="3" xfId="0" applyFont="1" applyBorder="1" applyAlignment="1">
      <alignment horizontal="center" vertical="center" wrapText="1"/>
      <protection locked="0"/>
    </xf>
    <xf numFmtId="0" fontId="15" fillId="0" borderId="3" xfId="0" applyFont="1" applyBorder="1" applyAlignment="1" applyProtection="1">
      <alignment horizontal="center" vertical="center" wrapText="1"/>
    </xf>
    <xf numFmtId="3" fontId="16" fillId="0" borderId="4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 wrapText="1"/>
    </xf>
    <xf numFmtId="0" fontId="15" fillId="0" borderId="7" xfId="0" applyFont="1" applyBorder="1" applyAlignment="1" applyProtection="1">
      <alignment horizontal="center" vertical="center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3" fontId="4" fillId="0" borderId="4" xfId="0" applyNumberFormat="1" applyFont="1" applyBorder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5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/>
      <protection locked="0"/>
    </xf>
    <xf numFmtId="0" fontId="4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18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6" fillId="0" borderId="0" xfId="0" applyFont="1" applyAlignment="1" applyProtection="1">
      <alignment horizontal="right" wrapText="1"/>
    </xf>
    <xf numFmtId="49" fontId="4" fillId="0" borderId="5" xfId="0" applyNumberFormat="1" applyFont="1" applyBorder="1" applyAlignment="1" applyProtection="1">
      <alignment horizontal="center" vertical="center" wrapText="1"/>
    </xf>
    <xf numFmtId="49" fontId="4" fillId="0" borderId="7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/>
    </xf>
    <xf numFmtId="49" fontId="5" fillId="0" borderId="4" xfId="35" applyNumberFormat="1" applyFont="1" applyBorder="1" applyAlignment="1" applyProtection="1">
      <alignment horizontal="left" vertical="center" wrapText="1" indent="2"/>
      <protection locked="0"/>
    </xf>
    <xf numFmtId="0" fontId="6" fillId="0" borderId="5" xfId="0" applyFont="1" applyBorder="1" applyAlignment="1" applyProtection="1">
      <alignment horizontal="center" vertical="center"/>
    </xf>
    <xf numFmtId="0" fontId="6" fillId="0" borderId="7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right" vertical="center"/>
    </xf>
    <xf numFmtId="0" fontId="4" fillId="0" borderId="8" xfId="0" applyFont="1" applyBorder="1" applyAlignment="1" applyProtection="1">
      <alignment horizontal="center" vertical="center"/>
    </xf>
    <xf numFmtId="49" fontId="4" fillId="0" borderId="4" xfId="0" applyNumberFormat="1" applyFont="1" applyBorder="1" applyAlignment="1">
      <alignment horizontal="center" vertical="center"/>
      <protection locked="0"/>
    </xf>
    <xf numFmtId="0" fontId="15" fillId="0" borderId="0" xfId="0" applyFont="1" applyAlignment="1" applyProtection="1">
      <alignment horizontal="left" vertical="center"/>
    </xf>
    <xf numFmtId="0" fontId="19" fillId="0" borderId="0" xfId="0" applyFont="1" applyAlignment="1" applyProtection="1">
      <alignment horizontal="center" vertical="center"/>
    </xf>
    <xf numFmtId="0" fontId="6" fillId="0" borderId="4" xfId="0" applyFont="1" applyBorder="1" applyAlignment="1" applyProtection="1">
      <alignment vertical="center"/>
    </xf>
    <xf numFmtId="49" fontId="20" fillId="0" borderId="4" xfId="35" applyNumberFormat="1" applyFont="1" applyBorder="1" applyProtection="1">
      <alignment horizontal="left" vertical="center" wrapText="1"/>
      <protection locked="0"/>
    </xf>
    <xf numFmtId="180" fontId="5" fillId="0" borderId="4" xfId="11" applyNumberFormat="1" applyFont="1" applyBorder="1" applyProtection="1">
      <alignment horizontal="right" vertical="center"/>
      <protection locked="0"/>
    </xf>
    <xf numFmtId="0" fontId="6" fillId="0" borderId="4" xfId="0" applyFont="1" applyBorder="1" applyAlignment="1">
      <alignment vertical="center"/>
      <protection locked="0"/>
    </xf>
    <xf numFmtId="0" fontId="21" fillId="0" borderId="4" xfId="0" applyFont="1" applyBorder="1" applyAlignment="1" applyProtection="1">
      <alignment horizontal="center" vertical="center"/>
    </xf>
    <xf numFmtId="0" fontId="21" fillId="0" borderId="4" xfId="0" applyFont="1" applyBorder="1" applyAlignment="1" applyProtection="1">
      <alignment vertical="center"/>
    </xf>
    <xf numFmtId="0" fontId="6" fillId="0" borderId="4" xfId="0" applyFont="1" applyBorder="1" applyAlignment="1" applyProtection="1">
      <alignment horizontal="left" vertical="center"/>
    </xf>
    <xf numFmtId="0" fontId="21" fillId="0" borderId="4" xfId="0" applyFont="1" applyBorder="1" applyAlignment="1">
      <alignment horizontal="center" vertical="center"/>
      <protection locked="0"/>
    </xf>
    <xf numFmtId="180" fontId="22" fillId="0" borderId="4" xfId="0" applyNumberFormat="1" applyFont="1" applyBorder="1" applyAlignment="1">
      <alignment horizontal="right" vertical="center"/>
      <protection locked="0"/>
    </xf>
    <xf numFmtId="3" fontId="15" fillId="0" borderId="4" xfId="0" applyNumberFormat="1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0" borderId="0" xfId="0" applyFont="1" applyAlignment="1" applyProtection="1"/>
    <xf numFmtId="0" fontId="15" fillId="0" borderId="0" xfId="0" applyFont="1" applyAlignment="1">
      <protection locked="0"/>
    </xf>
    <xf numFmtId="0" fontId="4" fillId="0" borderId="12" xfId="0" applyFont="1" applyBorder="1" applyAlignment="1" applyProtection="1">
      <alignment horizontal="center" vertical="center"/>
    </xf>
    <xf numFmtId="0" fontId="23" fillId="0" borderId="0" xfId="0" applyFont="1" applyAlignment="1">
      <protection locked="0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80" fontId="20" fillId="0" borderId="4" xfId="0" applyNumberFormat="1" applyFont="1" applyBorder="1" applyAlignment="1">
      <alignment horizontal="right" vertical="center"/>
      <protection locked="0"/>
    </xf>
    <xf numFmtId="0" fontId="6" fillId="0" borderId="4" xfId="0" applyFont="1" applyBorder="1" applyAlignment="1">
      <alignment horizontal="left" vertical="center"/>
      <protection locked="0"/>
    </xf>
    <xf numFmtId="0" fontId="20" fillId="0" borderId="4" xfId="0" applyFont="1" applyBorder="1" applyAlignment="1">
      <alignment horizontal="left" vertical="center"/>
      <protection locked="0"/>
    </xf>
    <xf numFmtId="0" fontId="20" fillId="0" borderId="3" xfId="0" applyFont="1" applyBorder="1" applyAlignment="1">
      <alignment horizontal="left" vertical="center"/>
      <protection locked="0"/>
    </xf>
    <xf numFmtId="0" fontId="21" fillId="0" borderId="3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left" vertical="center"/>
    </xf>
    <xf numFmtId="0" fontId="21" fillId="0" borderId="3" xfId="0" applyFont="1" applyBorder="1" applyAlignment="1">
      <alignment horizontal="center" vertical="center"/>
      <protection locked="0"/>
    </xf>
  </cellXfs>
  <cellStyles count="57">
    <cellStyle name="常规" xfId="0" builtinId="0"/>
    <cellStyle name="IntegralNumberStyle" xfId="1"/>
    <cellStyle name="PercentStyle" xfId="2"/>
    <cellStyle name="DateTimeStyle" xfId="3"/>
    <cellStyle name="TimeStyle" xfId="4"/>
    <cellStyle name="60% - 强调文字颜色 6" xfId="5" builtinId="52"/>
    <cellStyle name="20% - 强调文字颜色 4" xfId="6" builtinId="42"/>
    <cellStyle name="强调文字颜色 4" xfId="7" builtinId="41"/>
    <cellStyle name="输入" xfId="8" builtinId="20"/>
    <cellStyle name="40% - 强调文字颜色 3" xfId="9" builtinId="39"/>
    <cellStyle name="20% - 强调文字颜色 3" xfId="10" builtinId="38"/>
    <cellStyle name="MoneyStyle" xfId="11"/>
    <cellStyle name="货币" xfId="12" builtinId="4"/>
    <cellStyle name="强调文字颜色 3" xfId="13" builtinId="37"/>
    <cellStyle name="百分比" xfId="14" builtinId="5"/>
    <cellStyle name="60% - 强调文字颜色 2" xfId="15" builtinId="36"/>
    <cellStyle name="60% - 强调文字颜色 5" xfId="16" builtinId="48"/>
    <cellStyle name="NumberStyle" xfId="17"/>
    <cellStyle name="强调文字颜色 2" xfId="18" builtinId="33"/>
    <cellStyle name="60% - 强调文字颜色 1" xfId="19" builtinId="32"/>
    <cellStyle name="60% - 强调文字颜色 4" xfId="20" builtinId="44"/>
    <cellStyle name="计算" xfId="21" builtinId="22"/>
    <cellStyle name="强调文字颜色 1" xfId="22" builtinId="29"/>
    <cellStyle name="适中" xfId="23" builtinId="28"/>
    <cellStyle name="20% - 强调文字颜色 5" xfId="24" builtinId="46"/>
    <cellStyle name="好" xfId="25" builtinId="26"/>
    <cellStyle name="20% - 强调文字颜色 1" xfId="26" builtinId="30"/>
    <cellStyle name="汇总" xfId="27" builtinId="25"/>
    <cellStyle name="差" xfId="28" builtinId="27"/>
    <cellStyle name="检查单元格" xfId="29" builtinId="23"/>
    <cellStyle name="输出" xfId="30" builtinId="21"/>
    <cellStyle name="标题 1" xfId="31" builtinId="16"/>
    <cellStyle name="解释性文本" xfId="32" builtinId="53"/>
    <cellStyle name="20% - 强调文字颜色 2" xfId="33" builtinId="34"/>
    <cellStyle name="标题 4" xfId="34" builtinId="19"/>
    <cellStyle name="TextStyle" xfId="35"/>
    <cellStyle name="货币[0]" xfId="36" builtinId="7"/>
    <cellStyle name="40% - 强调文字颜色 4" xfId="37" builtinId="43"/>
    <cellStyle name="千位分隔" xfId="38" builtinId="3"/>
    <cellStyle name="已访问的超链接" xfId="39" builtinId="9"/>
    <cellStyle name="标题" xfId="40" builtinId="15"/>
    <cellStyle name="40% - 强调文字颜色 2" xfId="41" builtinId="35"/>
    <cellStyle name="警告文本" xfId="42" builtinId="11"/>
    <cellStyle name="60% - 强调文字颜色 3" xfId="43" builtinId="40"/>
    <cellStyle name="DateStyle" xfId="44"/>
    <cellStyle name="注释" xfId="45" builtinId="10"/>
    <cellStyle name="20% - 强调文字颜色 6" xfId="46" builtinId="50"/>
    <cellStyle name="强调文字颜色 5" xfId="47" builtinId="45"/>
    <cellStyle name="40% - 强调文字颜色 6" xfId="48" builtinId="51"/>
    <cellStyle name="超链接" xfId="49" builtinId="8"/>
    <cellStyle name="千位分隔[0]" xfId="50" builtinId="6"/>
    <cellStyle name="标题 2" xfId="51" builtinId="17"/>
    <cellStyle name="40% - 强调文字颜色 5" xfId="52" builtinId="47"/>
    <cellStyle name="标题 3" xfId="53" builtinId="18"/>
    <cellStyle name="强调文字颜色 6" xfId="54" builtinId="49"/>
    <cellStyle name="40% - 强调文字颜色 1" xfId="55" builtinId="31"/>
    <cellStyle name="链接单元格" xfId="56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workbookViewId="0">
      <pane ySplit="1" topLeftCell="A2" activePane="bottomLeft" state="frozen"/>
      <selection/>
      <selection pane="bottomLeft" activeCell="A4" sqref="A4:B4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109" t="s">
        <v>0</v>
      </c>
    </row>
    <row r="3" ht="36" customHeight="1" spans="1:4">
      <c r="A3" s="3" t="str">
        <f>"2025"&amp;"年部门财务收支预算总表"</f>
        <v>2025年部门财务收支预算总表</v>
      </c>
      <c r="B3" s="3"/>
      <c r="C3" s="3"/>
      <c r="D3" s="3"/>
    </row>
    <row r="4" ht="24" customHeight="1" spans="1:4">
      <c r="A4" s="159" t="str">
        <f>"单位名称："&amp;"景洪市农业综合行政执法大队"</f>
        <v>单位名称：景洪市农业综合行政执法大队</v>
      </c>
      <c r="B4" s="159"/>
      <c r="C4" s="160"/>
      <c r="D4" s="179" t="s">
        <v>1</v>
      </c>
    </row>
    <row r="5" ht="19.5" customHeight="1" spans="1:4">
      <c r="A5" s="122" t="s">
        <v>2</v>
      </c>
      <c r="B5" s="131"/>
      <c r="C5" s="122" t="s">
        <v>3</v>
      </c>
      <c r="D5" s="131"/>
    </row>
    <row r="6" ht="19.5" customHeight="1" spans="1:4">
      <c r="A6" s="121" t="s">
        <v>4</v>
      </c>
      <c r="B6" s="121" t="s">
        <v>5</v>
      </c>
      <c r="C6" s="121" t="s">
        <v>6</v>
      </c>
      <c r="D6" s="28" t="s">
        <v>5</v>
      </c>
    </row>
    <row r="7" ht="19.5" customHeight="1" spans="1:4">
      <c r="A7" s="129"/>
      <c r="B7" s="129"/>
      <c r="C7" s="129"/>
      <c r="D7" s="30"/>
    </row>
    <row r="8" ht="20.25" customHeight="1" spans="1:4">
      <c r="A8" s="167" t="s">
        <v>7</v>
      </c>
      <c r="B8" s="180">
        <v>2112862.7</v>
      </c>
      <c r="C8" s="167" t="str">
        <f>"一"&amp;"、"&amp;"社会保障和就业支出"</f>
        <v>一、社会保障和就业支出</v>
      </c>
      <c r="D8" s="180">
        <v>197786.24</v>
      </c>
    </row>
    <row r="9" ht="20.25" customHeight="1" spans="1:4">
      <c r="A9" s="167" t="s">
        <v>8</v>
      </c>
      <c r="B9" s="180"/>
      <c r="C9" s="167" t="str">
        <f>"二"&amp;"、"&amp;"卫生健康支出"</f>
        <v>二、卫生健康支出</v>
      </c>
      <c r="D9" s="180">
        <v>196759.58</v>
      </c>
    </row>
    <row r="10" ht="20.25" customHeight="1" spans="1:4">
      <c r="A10" s="167" t="s">
        <v>9</v>
      </c>
      <c r="B10" s="180"/>
      <c r="C10" s="167" t="str">
        <f>"三"&amp;"、"&amp;"农林水支出"</f>
        <v>三、农林水支出</v>
      </c>
      <c r="D10" s="180">
        <v>1557737.2</v>
      </c>
    </row>
    <row r="11" ht="21.75" customHeight="1" spans="1:4">
      <c r="A11" s="167" t="s">
        <v>10</v>
      </c>
      <c r="B11" s="180"/>
      <c r="C11" s="167" t="str">
        <f>"四"&amp;"、"&amp;"住房保障支出"</f>
        <v>四、住房保障支出</v>
      </c>
      <c r="D11" s="180">
        <v>160579.68</v>
      </c>
    </row>
    <row r="12" ht="21.75" customHeight="1" spans="1:4">
      <c r="A12" s="167" t="s">
        <v>11</v>
      </c>
      <c r="B12" s="180"/>
      <c r="C12" s="181"/>
      <c r="D12" s="180"/>
    </row>
    <row r="13" ht="21.75" customHeight="1" spans="1:4">
      <c r="A13" s="182" t="s">
        <v>12</v>
      </c>
      <c r="B13" s="180"/>
      <c r="C13" s="181"/>
      <c r="D13" s="180"/>
    </row>
    <row r="14" ht="20.25" customHeight="1" spans="1:4">
      <c r="A14" s="182" t="s">
        <v>13</v>
      </c>
      <c r="B14" s="180"/>
      <c r="C14" s="181"/>
      <c r="D14" s="180"/>
    </row>
    <row r="15" ht="20.25" customHeight="1" spans="1:4">
      <c r="A15" s="182" t="s">
        <v>14</v>
      </c>
      <c r="B15" s="180"/>
      <c r="C15" s="181"/>
      <c r="D15" s="180"/>
    </row>
    <row r="16" ht="20.25" customHeight="1" spans="1:4">
      <c r="A16" s="183" t="s">
        <v>15</v>
      </c>
      <c r="B16" s="180"/>
      <c r="C16" s="181"/>
      <c r="D16" s="180"/>
    </row>
    <row r="17" ht="20.25" customHeight="1" spans="1:4">
      <c r="A17" s="183" t="s">
        <v>16</v>
      </c>
      <c r="B17" s="180"/>
      <c r="C17" s="181"/>
      <c r="D17" s="180"/>
    </row>
    <row r="18" ht="20.25" customHeight="1" spans="1:4">
      <c r="A18" s="184" t="s">
        <v>17</v>
      </c>
      <c r="B18" s="169">
        <v>2112862.7</v>
      </c>
      <c r="C18" s="165" t="s">
        <v>18</v>
      </c>
      <c r="D18" s="169">
        <v>2112862.7</v>
      </c>
    </row>
    <row r="19" ht="20.25" customHeight="1" spans="1:4">
      <c r="A19" s="185" t="s">
        <v>19</v>
      </c>
      <c r="B19" s="180"/>
      <c r="C19" s="167" t="s">
        <v>20</v>
      </c>
      <c r="D19" s="180"/>
    </row>
    <row r="20" ht="20.25" customHeight="1" spans="1:4">
      <c r="A20" s="185" t="s">
        <v>21</v>
      </c>
      <c r="B20" s="180"/>
      <c r="C20" s="167" t="s">
        <v>21</v>
      </c>
      <c r="D20" s="180"/>
    </row>
    <row r="21" ht="20.25" customHeight="1" spans="1:4">
      <c r="A21" s="185" t="s">
        <v>22</v>
      </c>
      <c r="B21" s="180"/>
      <c r="C21" s="167" t="s">
        <v>23</v>
      </c>
      <c r="D21" s="180"/>
    </row>
    <row r="22" ht="20.25" customHeight="1" spans="1:4">
      <c r="A22" s="186" t="s">
        <v>24</v>
      </c>
      <c r="B22" s="169">
        <v>2112862.7</v>
      </c>
      <c r="C22" s="165" t="s">
        <v>25</v>
      </c>
      <c r="D22" s="169">
        <v>2112862.7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workbookViewId="0">
      <pane ySplit="1" topLeftCell="A3" activePane="bottomLeft" state="frozen"/>
      <selection/>
      <selection pane="bottomLeft" activeCell="A4" sqref="A4:D4"/>
    </sheetView>
  </sheetViews>
  <sheetFormatPr defaultColWidth="10.6555555555556" defaultRowHeight="14.25" customHeight="1"/>
  <cols>
    <col min="1" max="1" width="20.5111111111111" customWidth="1"/>
    <col min="2" max="2" width="34.1777777777778" customWidth="1"/>
    <col min="3" max="19" width="20.6777777777778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2"/>
      <c r="O2" s="67"/>
      <c r="P2" s="67"/>
      <c r="Q2" s="67"/>
      <c r="R2" s="67"/>
      <c r="S2" s="18" t="s">
        <v>26</v>
      </c>
    </row>
    <row r="3" ht="57.75" customHeight="1" spans="1:19">
      <c r="A3" s="135" t="str">
        <f>"2025"&amp;"年部门收入预算表"</f>
        <v>2025年部门收入预算表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</row>
    <row r="4" ht="24" customHeight="1" spans="1:19">
      <c r="A4" s="159" t="s">
        <v>27</v>
      </c>
      <c r="B4" s="159"/>
      <c r="C4" s="159"/>
      <c r="D4" s="159"/>
      <c r="E4" s="174"/>
      <c r="F4" s="174"/>
      <c r="G4" s="174"/>
      <c r="H4" s="174"/>
      <c r="I4" s="174"/>
      <c r="J4" s="175"/>
      <c r="K4" s="174"/>
      <c r="L4" s="174"/>
      <c r="M4" s="174"/>
      <c r="N4" s="174"/>
      <c r="O4" s="177"/>
      <c r="P4" s="177"/>
      <c r="Q4" s="177"/>
      <c r="R4" s="177"/>
      <c r="S4" s="178" t="s">
        <v>1</v>
      </c>
    </row>
    <row r="5" ht="18.75" customHeight="1" spans="1:19">
      <c r="A5" s="5" t="s">
        <v>28</v>
      </c>
      <c r="B5" s="70" t="s">
        <v>29</v>
      </c>
      <c r="C5" s="70" t="s">
        <v>30</v>
      </c>
      <c r="D5" s="173" t="s">
        <v>31</v>
      </c>
      <c r="E5" s="173"/>
      <c r="F5" s="173"/>
      <c r="G5" s="173"/>
      <c r="H5" s="173"/>
      <c r="I5" s="173"/>
      <c r="J5" s="173"/>
      <c r="K5" s="173"/>
      <c r="L5" s="173"/>
      <c r="M5" s="173"/>
      <c r="N5" s="142"/>
      <c r="O5" s="173" t="s">
        <v>19</v>
      </c>
      <c r="P5" s="173"/>
      <c r="Q5" s="173"/>
      <c r="R5" s="173"/>
      <c r="S5" s="142"/>
    </row>
    <row r="6" ht="19.5" customHeight="1" spans="1:19">
      <c r="A6" s="7"/>
      <c r="B6" s="72"/>
      <c r="C6" s="72"/>
      <c r="D6" s="72" t="s">
        <v>32</v>
      </c>
      <c r="E6" s="72" t="s">
        <v>33</v>
      </c>
      <c r="F6" s="72" t="s">
        <v>34</v>
      </c>
      <c r="G6" s="72" t="s">
        <v>35</v>
      </c>
      <c r="H6" s="72" t="s">
        <v>36</v>
      </c>
      <c r="I6" s="176" t="s">
        <v>37</v>
      </c>
      <c r="J6" s="176"/>
      <c r="K6" s="176"/>
      <c r="L6" s="176"/>
      <c r="M6" s="176"/>
      <c r="N6" s="88"/>
      <c r="O6" s="72" t="s">
        <v>32</v>
      </c>
      <c r="P6" s="72" t="s">
        <v>33</v>
      </c>
      <c r="Q6" s="72" t="s">
        <v>34</v>
      </c>
      <c r="R6" s="72" t="s">
        <v>35</v>
      </c>
      <c r="S6" s="72" t="s">
        <v>38</v>
      </c>
    </row>
    <row r="7" ht="33.75" customHeight="1" spans="1:19">
      <c r="A7" s="9"/>
      <c r="B7" s="74"/>
      <c r="C7" s="74"/>
      <c r="D7" s="74"/>
      <c r="E7" s="74"/>
      <c r="F7" s="74"/>
      <c r="G7" s="74"/>
      <c r="H7" s="74"/>
      <c r="I7" s="73" t="s">
        <v>32</v>
      </c>
      <c r="J7" s="73" t="s">
        <v>39</v>
      </c>
      <c r="K7" s="73" t="s">
        <v>40</v>
      </c>
      <c r="L7" s="73" t="s">
        <v>41</v>
      </c>
      <c r="M7" s="73" t="s">
        <v>42</v>
      </c>
      <c r="N7" s="73" t="s">
        <v>43</v>
      </c>
      <c r="O7" s="74"/>
      <c r="P7" s="74"/>
      <c r="Q7" s="74"/>
      <c r="R7" s="74"/>
      <c r="S7" s="74"/>
    </row>
    <row r="8" ht="16.5" customHeight="1" spans="1:19">
      <c r="A8" s="47">
        <v>1</v>
      </c>
      <c r="B8" s="47">
        <v>2</v>
      </c>
      <c r="C8" s="47">
        <v>3</v>
      </c>
      <c r="D8" s="47">
        <v>4</v>
      </c>
      <c r="E8" s="47">
        <v>5</v>
      </c>
      <c r="F8" s="47">
        <v>6</v>
      </c>
      <c r="G8" s="47">
        <v>7</v>
      </c>
      <c r="H8" s="47">
        <v>8</v>
      </c>
      <c r="I8" s="47">
        <v>9</v>
      </c>
      <c r="J8" s="47">
        <v>10</v>
      </c>
      <c r="K8" s="47">
        <v>11</v>
      </c>
      <c r="L8" s="47">
        <v>12</v>
      </c>
      <c r="M8" s="47">
        <v>13</v>
      </c>
      <c r="N8" s="47">
        <v>14</v>
      </c>
      <c r="O8" s="47">
        <v>15</v>
      </c>
      <c r="P8" s="47">
        <v>16</v>
      </c>
      <c r="Q8" s="47">
        <v>17</v>
      </c>
      <c r="R8" s="47">
        <v>18</v>
      </c>
      <c r="S8" s="47">
        <v>19</v>
      </c>
    </row>
    <row r="9" ht="18" customHeight="1" spans="1:19">
      <c r="A9" s="12" t="s">
        <v>44</v>
      </c>
      <c r="B9" s="12" t="s">
        <v>45</v>
      </c>
      <c r="C9" s="25">
        <v>2112862.7</v>
      </c>
      <c r="D9" s="25">
        <v>2112862.7</v>
      </c>
      <c r="E9" s="25">
        <v>2112862.7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</row>
    <row r="10" ht="18" customHeight="1" spans="1:19">
      <c r="A10" s="13" t="s">
        <v>30</v>
      </c>
      <c r="B10" s="13"/>
      <c r="C10" s="25">
        <v>2112862.7</v>
      </c>
      <c r="D10" s="25">
        <v>2112862.7</v>
      </c>
      <c r="E10" s="25">
        <v>2112862.7</v>
      </c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</row>
  </sheetData>
  <mergeCells count="19">
    <mergeCell ref="A3:S3"/>
    <mergeCell ref="A4:D4"/>
    <mergeCell ref="D5:N5"/>
    <mergeCell ref="O5:S5"/>
    <mergeCell ref="I6:N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3"/>
  <sheetViews>
    <sheetView showZeros="0" workbookViewId="0">
      <pane ySplit="1" topLeftCell="A2" activePane="bottomLeft" state="frozen"/>
      <selection/>
      <selection pane="bottomLeft" activeCell="A4" sqref="A4:L4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2"/>
      <c r="H2" s="112"/>
      <c r="J2" s="112"/>
      <c r="O2" s="172" t="s">
        <v>46</v>
      </c>
    </row>
    <row r="3" ht="42" customHeight="1" spans="1:15">
      <c r="A3" s="3" t="str">
        <f>"2025"&amp;"年部门支出预算表"</f>
        <v>2025年部门支出预算表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24" customHeight="1" spans="1:15">
      <c r="A4" s="148" t="s">
        <v>27</v>
      </c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9"/>
      <c r="N4" s="19"/>
      <c r="O4" s="95" t="s">
        <v>1</v>
      </c>
    </row>
    <row r="5" ht="19.5" customHeight="1" spans="1:15">
      <c r="A5" s="5" t="s">
        <v>47</v>
      </c>
      <c r="B5" s="5" t="s">
        <v>48</v>
      </c>
      <c r="C5" s="5" t="s">
        <v>30</v>
      </c>
      <c r="D5" s="21" t="s">
        <v>33</v>
      </c>
      <c r="E5" s="22" t="s">
        <v>49</v>
      </c>
      <c r="F5" s="23" t="s">
        <v>50</v>
      </c>
      <c r="G5" s="5" t="s">
        <v>34</v>
      </c>
      <c r="H5" s="5" t="s">
        <v>35</v>
      </c>
      <c r="I5" s="5" t="s">
        <v>51</v>
      </c>
      <c r="J5" s="21" t="s">
        <v>52</v>
      </c>
      <c r="K5" s="22"/>
      <c r="L5" s="22"/>
      <c r="M5" s="22"/>
      <c r="N5" s="22"/>
      <c r="O5" s="23"/>
    </row>
    <row r="6" ht="33.75" customHeight="1" spans="1:15">
      <c r="A6" s="9"/>
      <c r="B6" s="9"/>
      <c r="C6" s="9"/>
      <c r="D6" s="11" t="s">
        <v>32</v>
      </c>
      <c r="E6" s="82" t="s">
        <v>49</v>
      </c>
      <c r="F6" s="82" t="s">
        <v>50</v>
      </c>
      <c r="G6" s="9"/>
      <c r="H6" s="9"/>
      <c r="I6" s="9"/>
      <c r="J6" s="11" t="s">
        <v>32</v>
      </c>
      <c r="K6" s="33" t="s">
        <v>53</v>
      </c>
      <c r="L6" s="33" t="s">
        <v>54</v>
      </c>
      <c r="M6" s="33" t="s">
        <v>55</v>
      </c>
      <c r="N6" s="33" t="s">
        <v>56</v>
      </c>
      <c r="O6" s="33" t="s">
        <v>57</v>
      </c>
    </row>
    <row r="7" ht="19.5" customHeight="1" spans="1:15">
      <c r="A7" s="170">
        <v>1</v>
      </c>
      <c r="B7" s="170">
        <v>2</v>
      </c>
      <c r="C7" s="171">
        <v>3</v>
      </c>
      <c r="D7" s="171">
        <v>4</v>
      </c>
      <c r="E7" s="171">
        <v>5</v>
      </c>
      <c r="F7" s="171">
        <v>6</v>
      </c>
      <c r="G7" s="171">
        <v>7</v>
      </c>
      <c r="H7" s="171">
        <v>8</v>
      </c>
      <c r="I7" s="171">
        <v>9</v>
      </c>
      <c r="J7" s="171">
        <v>10</v>
      </c>
      <c r="K7" s="171">
        <v>11</v>
      </c>
      <c r="L7" s="171">
        <v>12</v>
      </c>
      <c r="M7" s="171">
        <v>13</v>
      </c>
      <c r="N7" s="171">
        <v>14</v>
      </c>
      <c r="O7" s="171">
        <v>15</v>
      </c>
    </row>
    <row r="8" ht="21.75" customHeight="1" spans="1:15">
      <c r="A8" s="12" t="s">
        <v>58</v>
      </c>
      <c r="B8" s="12" t="s">
        <v>59</v>
      </c>
      <c r="C8" s="25">
        <v>197786.24</v>
      </c>
      <c r="D8" s="25">
        <v>197786.24</v>
      </c>
      <c r="E8" s="25">
        <v>197786.24</v>
      </c>
      <c r="F8" s="25"/>
      <c r="G8" s="25"/>
      <c r="H8" s="25"/>
      <c r="I8" s="25"/>
      <c r="J8" s="25"/>
      <c r="K8" s="25"/>
      <c r="L8" s="25"/>
      <c r="M8" s="25"/>
      <c r="N8" s="25"/>
      <c r="O8" s="25"/>
    </row>
    <row r="9" ht="21.75" customHeight="1" spans="1:15">
      <c r="A9" s="90" t="s">
        <v>60</v>
      </c>
      <c r="B9" s="90" t="s">
        <v>61</v>
      </c>
      <c r="C9" s="25">
        <v>197786.24</v>
      </c>
      <c r="D9" s="25">
        <v>197786.24</v>
      </c>
      <c r="E9" s="25">
        <v>197786.24</v>
      </c>
      <c r="F9" s="25"/>
      <c r="G9" s="25"/>
      <c r="H9" s="25"/>
      <c r="I9" s="25"/>
      <c r="J9" s="25"/>
      <c r="K9" s="25"/>
      <c r="L9" s="25"/>
      <c r="M9" s="25"/>
      <c r="N9" s="25"/>
      <c r="O9" s="25"/>
    </row>
    <row r="10" ht="21.75" customHeight="1" spans="1:15">
      <c r="A10" s="153" t="s">
        <v>62</v>
      </c>
      <c r="B10" s="153" t="s">
        <v>63</v>
      </c>
      <c r="C10" s="25">
        <v>4800</v>
      </c>
      <c r="D10" s="25">
        <v>4800</v>
      </c>
      <c r="E10" s="25">
        <v>4800</v>
      </c>
      <c r="F10" s="25"/>
      <c r="G10" s="25"/>
      <c r="H10" s="25"/>
      <c r="I10" s="25"/>
      <c r="J10" s="25"/>
      <c r="K10" s="25"/>
      <c r="L10" s="25"/>
      <c r="M10" s="25"/>
      <c r="N10" s="25"/>
      <c r="O10" s="25"/>
    </row>
    <row r="11" ht="21.75" customHeight="1" spans="1:15">
      <c r="A11" s="153" t="s">
        <v>64</v>
      </c>
      <c r="B11" s="153" t="s">
        <v>65</v>
      </c>
      <c r="C11" s="25">
        <v>192986.24</v>
      </c>
      <c r="D11" s="25">
        <v>192986.24</v>
      </c>
      <c r="E11" s="25">
        <v>192986.24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</row>
    <row r="12" ht="21.75" customHeight="1" spans="1:15">
      <c r="A12" s="12" t="s">
        <v>66</v>
      </c>
      <c r="B12" s="12" t="s">
        <v>67</v>
      </c>
      <c r="C12" s="25">
        <v>196759.58</v>
      </c>
      <c r="D12" s="25">
        <v>196759.58</v>
      </c>
      <c r="E12" s="25">
        <v>196759.58</v>
      </c>
      <c r="F12" s="25"/>
      <c r="G12" s="25"/>
      <c r="H12" s="25"/>
      <c r="I12" s="25"/>
      <c r="J12" s="25"/>
      <c r="K12" s="25"/>
      <c r="L12" s="25"/>
      <c r="M12" s="25"/>
      <c r="N12" s="25"/>
      <c r="O12" s="25"/>
    </row>
    <row r="13" ht="21.75" customHeight="1" spans="1:15">
      <c r="A13" s="90" t="s">
        <v>68</v>
      </c>
      <c r="B13" s="90" t="s">
        <v>69</v>
      </c>
      <c r="C13" s="25">
        <v>196759.58</v>
      </c>
      <c r="D13" s="25">
        <v>196759.58</v>
      </c>
      <c r="E13" s="25">
        <v>196759.58</v>
      </c>
      <c r="F13" s="25"/>
      <c r="G13" s="25"/>
      <c r="H13" s="25"/>
      <c r="I13" s="25"/>
      <c r="J13" s="25"/>
      <c r="K13" s="25"/>
      <c r="L13" s="25"/>
      <c r="M13" s="25"/>
      <c r="N13" s="25"/>
      <c r="O13" s="25"/>
    </row>
    <row r="14" ht="21.75" customHeight="1" spans="1:15">
      <c r="A14" s="153" t="s">
        <v>70</v>
      </c>
      <c r="B14" s="153" t="s">
        <v>71</v>
      </c>
      <c r="C14" s="25">
        <v>102833.22</v>
      </c>
      <c r="D14" s="25">
        <v>102833.22</v>
      </c>
      <c r="E14" s="25">
        <v>102833.22</v>
      </c>
      <c r="F14" s="25"/>
      <c r="G14" s="25"/>
      <c r="H14" s="25"/>
      <c r="I14" s="25"/>
      <c r="J14" s="25"/>
      <c r="K14" s="25"/>
      <c r="L14" s="25"/>
      <c r="M14" s="25"/>
      <c r="N14" s="25"/>
      <c r="O14" s="25"/>
    </row>
    <row r="15" ht="21.75" customHeight="1" spans="1:15">
      <c r="A15" s="153" t="s">
        <v>72</v>
      </c>
      <c r="B15" s="153" t="s">
        <v>73</v>
      </c>
      <c r="C15" s="25">
        <v>77883.88</v>
      </c>
      <c r="D15" s="25">
        <v>77883.88</v>
      </c>
      <c r="E15" s="25">
        <v>77883.88</v>
      </c>
      <c r="F15" s="25"/>
      <c r="G15" s="25"/>
      <c r="H15" s="25"/>
      <c r="I15" s="25"/>
      <c r="J15" s="25"/>
      <c r="K15" s="25"/>
      <c r="L15" s="25"/>
      <c r="M15" s="25"/>
      <c r="N15" s="25"/>
      <c r="O15" s="25"/>
    </row>
    <row r="16" ht="21.75" customHeight="1" spans="1:15">
      <c r="A16" s="153" t="s">
        <v>74</v>
      </c>
      <c r="B16" s="153" t="s">
        <v>75</v>
      </c>
      <c r="C16" s="25">
        <v>16042.48</v>
      </c>
      <c r="D16" s="25">
        <v>16042.48</v>
      </c>
      <c r="E16" s="25">
        <v>16042.48</v>
      </c>
      <c r="F16" s="25"/>
      <c r="G16" s="25"/>
      <c r="H16" s="25"/>
      <c r="I16" s="25"/>
      <c r="J16" s="25"/>
      <c r="K16" s="25"/>
      <c r="L16" s="25"/>
      <c r="M16" s="25"/>
      <c r="N16" s="25"/>
      <c r="O16" s="25"/>
    </row>
    <row r="17" ht="21.75" customHeight="1" spans="1:15">
      <c r="A17" s="12" t="s">
        <v>76</v>
      </c>
      <c r="B17" s="12" t="s">
        <v>77</v>
      </c>
      <c r="C17" s="25">
        <v>1557737.2</v>
      </c>
      <c r="D17" s="25">
        <v>1557737.2</v>
      </c>
      <c r="E17" s="25">
        <v>1537737.2</v>
      </c>
      <c r="F17" s="25">
        <v>20000</v>
      </c>
      <c r="G17" s="25"/>
      <c r="H17" s="25"/>
      <c r="I17" s="25"/>
      <c r="J17" s="25"/>
      <c r="K17" s="25"/>
      <c r="L17" s="25"/>
      <c r="M17" s="25"/>
      <c r="N17" s="25"/>
      <c r="O17" s="25"/>
    </row>
    <row r="18" ht="21.75" customHeight="1" spans="1:15">
      <c r="A18" s="90" t="s">
        <v>78</v>
      </c>
      <c r="B18" s="90" t="s">
        <v>79</v>
      </c>
      <c r="C18" s="25">
        <v>1557737.2</v>
      </c>
      <c r="D18" s="25">
        <v>1557737.2</v>
      </c>
      <c r="E18" s="25">
        <v>1537737.2</v>
      </c>
      <c r="F18" s="25">
        <v>20000</v>
      </c>
      <c r="G18" s="25"/>
      <c r="H18" s="25"/>
      <c r="I18" s="25"/>
      <c r="J18" s="25"/>
      <c r="K18" s="25"/>
      <c r="L18" s="25"/>
      <c r="M18" s="25"/>
      <c r="N18" s="25"/>
      <c r="O18" s="25"/>
    </row>
    <row r="19" ht="21.75" customHeight="1" spans="1:15">
      <c r="A19" s="153" t="s">
        <v>80</v>
      </c>
      <c r="B19" s="153" t="s">
        <v>81</v>
      </c>
      <c r="C19" s="25">
        <v>1557737.2</v>
      </c>
      <c r="D19" s="25">
        <v>1557737.2</v>
      </c>
      <c r="E19" s="25">
        <v>1537737.2</v>
      </c>
      <c r="F19" s="25">
        <v>20000</v>
      </c>
      <c r="G19" s="25"/>
      <c r="H19" s="25"/>
      <c r="I19" s="25"/>
      <c r="J19" s="25"/>
      <c r="K19" s="25"/>
      <c r="L19" s="25"/>
      <c r="M19" s="25"/>
      <c r="N19" s="25"/>
      <c r="O19" s="25"/>
    </row>
    <row r="20" ht="21.75" customHeight="1" spans="1:15">
      <c r="A20" s="12" t="s">
        <v>82</v>
      </c>
      <c r="B20" s="12" t="s">
        <v>83</v>
      </c>
      <c r="C20" s="25">
        <v>160579.68</v>
      </c>
      <c r="D20" s="25">
        <v>160579.68</v>
      </c>
      <c r="E20" s="25">
        <v>160579.68</v>
      </c>
      <c r="F20" s="25"/>
      <c r="G20" s="25"/>
      <c r="H20" s="25"/>
      <c r="I20" s="25"/>
      <c r="J20" s="25"/>
      <c r="K20" s="25"/>
      <c r="L20" s="25"/>
      <c r="M20" s="25"/>
      <c r="N20" s="25"/>
      <c r="O20" s="25"/>
    </row>
    <row r="21" ht="21.75" customHeight="1" spans="1:15">
      <c r="A21" s="90" t="s">
        <v>84</v>
      </c>
      <c r="B21" s="90" t="s">
        <v>85</v>
      </c>
      <c r="C21" s="25">
        <v>160579.68</v>
      </c>
      <c r="D21" s="25">
        <v>160579.68</v>
      </c>
      <c r="E21" s="25">
        <v>160579.68</v>
      </c>
      <c r="F21" s="25"/>
      <c r="G21" s="25"/>
      <c r="H21" s="25"/>
      <c r="I21" s="25"/>
      <c r="J21" s="25"/>
      <c r="K21" s="25"/>
      <c r="L21" s="25"/>
      <c r="M21" s="25"/>
      <c r="N21" s="25"/>
      <c r="O21" s="25"/>
    </row>
    <row r="22" ht="21.75" customHeight="1" spans="1:15">
      <c r="A22" s="153" t="s">
        <v>86</v>
      </c>
      <c r="B22" s="153" t="s">
        <v>87</v>
      </c>
      <c r="C22" s="25">
        <v>160579.68</v>
      </c>
      <c r="D22" s="25">
        <v>160579.68</v>
      </c>
      <c r="E22" s="25">
        <v>160579.68</v>
      </c>
      <c r="F22" s="25"/>
      <c r="G22" s="25"/>
      <c r="H22" s="25"/>
      <c r="I22" s="25"/>
      <c r="J22" s="25"/>
      <c r="K22" s="25"/>
      <c r="L22" s="25"/>
      <c r="M22" s="25"/>
      <c r="N22" s="25"/>
      <c r="O22" s="25"/>
    </row>
    <row r="23" ht="21.75" customHeight="1" spans="1:15">
      <c r="A23" s="13" t="s">
        <v>88</v>
      </c>
      <c r="B23" s="13" t="s">
        <v>88</v>
      </c>
      <c r="C23" s="25">
        <v>2112862.7</v>
      </c>
      <c r="D23" s="25">
        <v>2112862.7</v>
      </c>
      <c r="E23" s="25">
        <v>2092862.7</v>
      </c>
      <c r="F23" s="25">
        <v>20000</v>
      </c>
      <c r="G23" s="25"/>
      <c r="H23" s="25"/>
      <c r="I23" s="25"/>
      <c r="J23" s="25"/>
      <c r="K23" s="25"/>
      <c r="L23" s="25"/>
      <c r="M23" s="25"/>
      <c r="N23" s="25"/>
      <c r="O23" s="25"/>
    </row>
  </sheetData>
  <mergeCells count="11">
    <mergeCell ref="A3:O3"/>
    <mergeCell ref="A4:L4"/>
    <mergeCell ref="D5:F5"/>
    <mergeCell ref="J5:O5"/>
    <mergeCell ref="A23:B23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showZeros="0" workbookViewId="0">
      <pane ySplit="1" topLeftCell="A2" activePane="bottomLeft" state="frozen"/>
      <selection/>
      <selection pane="bottomLeft" activeCell="A4" sqref="A4:B4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7" t="s">
        <v>89</v>
      </c>
    </row>
    <row r="3" ht="36" customHeight="1" spans="1:4">
      <c r="A3" s="3" t="str">
        <f>"2025"&amp;"年部门财政拨款收支预算总表"</f>
        <v>2025年部门财政拨款收支预算总表</v>
      </c>
      <c r="B3" s="3"/>
      <c r="C3" s="3"/>
      <c r="D3" s="3"/>
    </row>
    <row r="4" ht="24" customHeight="1" spans="1:4">
      <c r="A4" s="159" t="str">
        <f>"单位名称："&amp;"景洪市农业综合行政执法大队"</f>
        <v>单位名称：景洪市农业综合行政执法大队</v>
      </c>
      <c r="B4" s="159"/>
      <c r="C4" s="160"/>
      <c r="D4" s="95" t="s">
        <v>1</v>
      </c>
    </row>
    <row r="5" ht="19.5" customHeight="1" spans="1:4">
      <c r="A5" s="21" t="s">
        <v>2</v>
      </c>
      <c r="B5" s="23"/>
      <c r="C5" s="21" t="s">
        <v>3</v>
      </c>
      <c r="D5" s="23"/>
    </row>
    <row r="6" ht="21.75" customHeight="1" spans="1:4">
      <c r="A6" s="28" t="s">
        <v>4</v>
      </c>
      <c r="B6" s="100" t="s">
        <v>5</v>
      </c>
      <c r="C6" s="28" t="s">
        <v>90</v>
      </c>
      <c r="D6" s="100" t="s">
        <v>5</v>
      </c>
    </row>
    <row r="7" ht="17.25" customHeight="1" spans="1:4">
      <c r="A7" s="30"/>
      <c r="B7" s="103"/>
      <c r="C7" s="30"/>
      <c r="D7" s="103"/>
    </row>
    <row r="8" ht="17.25" customHeight="1" spans="1:4">
      <c r="A8" s="161" t="s">
        <v>91</v>
      </c>
      <c r="B8" s="25">
        <v>2112862.7</v>
      </c>
      <c r="C8" s="162" t="s">
        <v>92</v>
      </c>
      <c r="D8" s="163">
        <v>2112862.7</v>
      </c>
    </row>
    <row r="9" ht="17.25" customHeight="1" spans="1:4">
      <c r="A9" s="164" t="s">
        <v>93</v>
      </c>
      <c r="B9" s="25">
        <v>2112862.7</v>
      </c>
      <c r="C9" s="162" t="str">
        <f>"（"&amp;"一"&amp;"）"&amp;"社会保障和就业支出"</f>
        <v>（一）社会保障和就业支出</v>
      </c>
      <c r="D9" s="163">
        <v>197786.24</v>
      </c>
    </row>
    <row r="10" ht="17.25" customHeight="1" spans="1:4">
      <c r="A10" s="164" t="s">
        <v>94</v>
      </c>
      <c r="B10" s="25"/>
      <c r="C10" s="162" t="str">
        <f>"（"&amp;"二"&amp;"）"&amp;"卫生健康支出"</f>
        <v>（二）卫生健康支出</v>
      </c>
      <c r="D10" s="163">
        <v>196759.58</v>
      </c>
    </row>
    <row r="11" ht="17.25" customHeight="1" spans="1:4">
      <c r="A11" s="164" t="s">
        <v>95</v>
      </c>
      <c r="B11" s="25"/>
      <c r="C11" s="162" t="str">
        <f>"（"&amp;"三"&amp;"）"&amp;"农林水支出"</f>
        <v>（三）农林水支出</v>
      </c>
      <c r="D11" s="163">
        <v>1557737.2</v>
      </c>
    </row>
    <row r="12" ht="17.25" customHeight="1" spans="1:4">
      <c r="A12" s="164" t="s">
        <v>96</v>
      </c>
      <c r="B12" s="25"/>
      <c r="C12" s="162" t="str">
        <f>"（"&amp;"四"&amp;"）"&amp;"住房保障支出"</f>
        <v>（四）住房保障支出</v>
      </c>
      <c r="D12" s="163">
        <v>160579.68</v>
      </c>
    </row>
    <row r="13" ht="17.25" customHeight="1" spans="1:4">
      <c r="A13" s="164" t="s">
        <v>93</v>
      </c>
      <c r="B13" s="25"/>
      <c r="C13" s="162"/>
      <c r="D13" s="163"/>
    </row>
    <row r="14" ht="17.25" customHeight="1" spans="1:4">
      <c r="A14" s="164" t="s">
        <v>94</v>
      </c>
      <c r="B14" s="25"/>
      <c r="C14" s="162"/>
      <c r="D14" s="163"/>
    </row>
    <row r="15" ht="17.25" customHeight="1" spans="1:4">
      <c r="A15" s="164" t="s">
        <v>95</v>
      </c>
      <c r="B15" s="25"/>
      <c r="C15" s="162"/>
      <c r="D15" s="163"/>
    </row>
    <row r="16" customHeight="1" spans="1:4">
      <c r="A16" s="165"/>
      <c r="B16" s="166"/>
      <c r="C16" s="167" t="s">
        <v>97</v>
      </c>
      <c r="D16" s="166"/>
    </row>
    <row r="17" ht="17.25" customHeight="1" spans="1:4">
      <c r="A17" s="168" t="s">
        <v>98</v>
      </c>
      <c r="B17" s="169">
        <v>2112862.7</v>
      </c>
      <c r="C17" s="165" t="s">
        <v>25</v>
      </c>
      <c r="D17" s="169">
        <v>2112862.7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showZeros="0" topLeftCell="B1" workbookViewId="0">
      <pane ySplit="1" topLeftCell="A2" activePane="bottomLeft" state="frozen"/>
      <selection/>
      <selection pane="bottomLeft" activeCell="A4" sqref="A4:E4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2"/>
      <c r="F2" s="156"/>
      <c r="G2" s="37" t="s">
        <v>99</v>
      </c>
    </row>
    <row r="3" ht="39" customHeight="1" spans="1:7">
      <c r="A3" s="3" t="str">
        <f>"2025"&amp;"年一般公共预算支出预算表（按功能科目分类）"</f>
        <v>2025年一般公共预算支出预算表（按功能科目分类）</v>
      </c>
      <c r="B3" s="3"/>
      <c r="C3" s="3"/>
      <c r="D3" s="3"/>
      <c r="E3" s="3"/>
      <c r="F3" s="3"/>
      <c r="G3" s="3"/>
    </row>
    <row r="4" ht="18" customHeight="1" spans="1:7">
      <c r="A4" s="4" t="s">
        <v>27</v>
      </c>
      <c r="B4" s="4"/>
      <c r="C4" s="4"/>
      <c r="D4" s="4"/>
      <c r="E4" s="4"/>
      <c r="F4" s="95"/>
      <c r="G4" s="95" t="s">
        <v>1</v>
      </c>
    </row>
    <row r="5" ht="20.25" customHeight="1" spans="1:7">
      <c r="A5" s="150" t="s">
        <v>100</v>
      </c>
      <c r="B5" s="151"/>
      <c r="C5" s="100" t="s">
        <v>30</v>
      </c>
      <c r="D5" s="138" t="s">
        <v>49</v>
      </c>
      <c r="E5" s="140"/>
      <c r="F5" s="143"/>
      <c r="G5" s="157" t="s">
        <v>50</v>
      </c>
    </row>
    <row r="6" ht="20.25" customHeight="1" spans="1:7">
      <c r="A6" s="152" t="s">
        <v>47</v>
      </c>
      <c r="B6" s="152" t="s">
        <v>48</v>
      </c>
      <c r="C6" s="103"/>
      <c r="D6" s="11" t="s">
        <v>32</v>
      </c>
      <c r="E6" s="11" t="s">
        <v>101</v>
      </c>
      <c r="F6" s="11" t="s">
        <v>102</v>
      </c>
      <c r="G6" s="88"/>
    </row>
    <row r="7" ht="19.5" customHeight="1" spans="1:7">
      <c r="A7" s="152" t="s">
        <v>103</v>
      </c>
      <c r="B7" s="152" t="s">
        <v>104</v>
      </c>
      <c r="C7" s="152" t="s">
        <v>105</v>
      </c>
      <c r="D7" s="11">
        <v>4</v>
      </c>
      <c r="E7" s="158" t="s">
        <v>106</v>
      </c>
      <c r="F7" s="158" t="s">
        <v>107</v>
      </c>
      <c r="G7" s="152" t="s">
        <v>108</v>
      </c>
    </row>
    <row r="8" ht="18" customHeight="1" spans="1:7">
      <c r="A8" s="12" t="s">
        <v>58</v>
      </c>
      <c r="B8" s="12" t="s">
        <v>59</v>
      </c>
      <c r="C8" s="25">
        <v>197786.24</v>
      </c>
      <c r="D8" s="25">
        <v>197786.24</v>
      </c>
      <c r="E8" s="25">
        <v>192986.24</v>
      </c>
      <c r="F8" s="25">
        <v>4800</v>
      </c>
      <c r="G8" s="25"/>
    </row>
    <row r="9" ht="18" customHeight="1" spans="1:7">
      <c r="A9" s="90" t="s">
        <v>60</v>
      </c>
      <c r="B9" s="90" t="s">
        <v>61</v>
      </c>
      <c r="C9" s="25">
        <v>197786.24</v>
      </c>
      <c r="D9" s="25">
        <v>197786.24</v>
      </c>
      <c r="E9" s="25">
        <v>192986.24</v>
      </c>
      <c r="F9" s="25">
        <v>4800</v>
      </c>
      <c r="G9" s="25"/>
    </row>
    <row r="10" ht="18" customHeight="1" spans="1:7">
      <c r="A10" s="153" t="s">
        <v>62</v>
      </c>
      <c r="B10" s="153" t="s">
        <v>63</v>
      </c>
      <c r="C10" s="25">
        <v>4800</v>
      </c>
      <c r="D10" s="25">
        <v>4800</v>
      </c>
      <c r="E10" s="25"/>
      <c r="F10" s="25">
        <v>4800</v>
      </c>
      <c r="G10" s="25"/>
    </row>
    <row r="11" ht="18" customHeight="1" spans="1:7">
      <c r="A11" s="153" t="s">
        <v>64</v>
      </c>
      <c r="B11" s="153" t="s">
        <v>65</v>
      </c>
      <c r="C11" s="25">
        <v>192986.24</v>
      </c>
      <c r="D11" s="25">
        <v>192986.24</v>
      </c>
      <c r="E11" s="25">
        <v>192986.24</v>
      </c>
      <c r="F11" s="25"/>
      <c r="G11" s="25"/>
    </row>
    <row r="12" ht="18" customHeight="1" spans="1:7">
      <c r="A12" s="12" t="s">
        <v>66</v>
      </c>
      <c r="B12" s="12" t="s">
        <v>67</v>
      </c>
      <c r="C12" s="25">
        <v>196759.58</v>
      </c>
      <c r="D12" s="25">
        <v>196759.58</v>
      </c>
      <c r="E12" s="25">
        <v>196759.58</v>
      </c>
      <c r="F12" s="25"/>
      <c r="G12" s="25"/>
    </row>
    <row r="13" ht="18" customHeight="1" spans="1:7">
      <c r="A13" s="90" t="s">
        <v>68</v>
      </c>
      <c r="B13" s="90" t="s">
        <v>69</v>
      </c>
      <c r="C13" s="25">
        <v>196759.58</v>
      </c>
      <c r="D13" s="25">
        <v>196759.58</v>
      </c>
      <c r="E13" s="25">
        <v>196759.58</v>
      </c>
      <c r="F13" s="25"/>
      <c r="G13" s="25"/>
    </row>
    <row r="14" ht="18" customHeight="1" spans="1:7">
      <c r="A14" s="153" t="s">
        <v>70</v>
      </c>
      <c r="B14" s="153" t="s">
        <v>71</v>
      </c>
      <c r="C14" s="25">
        <v>102833.22</v>
      </c>
      <c r="D14" s="25">
        <v>102833.22</v>
      </c>
      <c r="E14" s="25">
        <v>102833.22</v>
      </c>
      <c r="F14" s="25"/>
      <c r="G14" s="25"/>
    </row>
    <row r="15" ht="18" customHeight="1" spans="1:7">
      <c r="A15" s="153" t="s">
        <v>72</v>
      </c>
      <c r="B15" s="153" t="s">
        <v>73</v>
      </c>
      <c r="C15" s="25">
        <v>77883.88</v>
      </c>
      <c r="D15" s="25">
        <v>77883.88</v>
      </c>
      <c r="E15" s="25">
        <v>77883.88</v>
      </c>
      <c r="F15" s="25"/>
      <c r="G15" s="25"/>
    </row>
    <row r="16" ht="18" customHeight="1" spans="1:7">
      <c r="A16" s="153" t="s">
        <v>74</v>
      </c>
      <c r="B16" s="153" t="s">
        <v>75</v>
      </c>
      <c r="C16" s="25">
        <v>16042.48</v>
      </c>
      <c r="D16" s="25">
        <v>16042.48</v>
      </c>
      <c r="E16" s="25">
        <v>16042.48</v>
      </c>
      <c r="F16" s="25"/>
      <c r="G16" s="25"/>
    </row>
    <row r="17" ht="18" customHeight="1" spans="1:7">
      <c r="A17" s="12" t="s">
        <v>76</v>
      </c>
      <c r="B17" s="12" t="s">
        <v>77</v>
      </c>
      <c r="C17" s="25">
        <v>1557737.2</v>
      </c>
      <c r="D17" s="25">
        <v>1537737.2</v>
      </c>
      <c r="E17" s="25">
        <v>1325264</v>
      </c>
      <c r="F17" s="25">
        <v>212473.2</v>
      </c>
      <c r="G17" s="25">
        <v>20000</v>
      </c>
    </row>
    <row r="18" ht="18" customHeight="1" spans="1:7">
      <c r="A18" s="90" t="s">
        <v>78</v>
      </c>
      <c r="B18" s="90" t="s">
        <v>79</v>
      </c>
      <c r="C18" s="25">
        <v>1557737.2</v>
      </c>
      <c r="D18" s="25">
        <v>1537737.2</v>
      </c>
      <c r="E18" s="25">
        <v>1325264</v>
      </c>
      <c r="F18" s="25">
        <v>212473.2</v>
      </c>
      <c r="G18" s="25">
        <v>20000</v>
      </c>
    </row>
    <row r="19" ht="18" customHeight="1" spans="1:7">
      <c r="A19" s="153" t="s">
        <v>80</v>
      </c>
      <c r="B19" s="153" t="s">
        <v>81</v>
      </c>
      <c r="C19" s="25">
        <v>1557737.2</v>
      </c>
      <c r="D19" s="25">
        <v>1537737.2</v>
      </c>
      <c r="E19" s="25">
        <v>1325264</v>
      </c>
      <c r="F19" s="25">
        <v>212473.2</v>
      </c>
      <c r="G19" s="25">
        <v>20000</v>
      </c>
    </row>
    <row r="20" ht="18" customHeight="1" spans="1:7">
      <c r="A20" s="12" t="s">
        <v>82</v>
      </c>
      <c r="B20" s="12" t="s">
        <v>83</v>
      </c>
      <c r="C20" s="25">
        <v>160579.68</v>
      </c>
      <c r="D20" s="25">
        <v>160579.68</v>
      </c>
      <c r="E20" s="25">
        <v>160579.68</v>
      </c>
      <c r="F20" s="25"/>
      <c r="G20" s="25"/>
    </row>
    <row r="21" ht="18" customHeight="1" spans="1:7">
      <c r="A21" s="90" t="s">
        <v>84</v>
      </c>
      <c r="B21" s="90" t="s">
        <v>85</v>
      </c>
      <c r="C21" s="25">
        <v>160579.68</v>
      </c>
      <c r="D21" s="25">
        <v>160579.68</v>
      </c>
      <c r="E21" s="25">
        <v>160579.68</v>
      </c>
      <c r="F21" s="25"/>
      <c r="G21" s="25"/>
    </row>
    <row r="22" ht="18" customHeight="1" spans="1:7">
      <c r="A22" s="153" t="s">
        <v>86</v>
      </c>
      <c r="B22" s="153" t="s">
        <v>87</v>
      </c>
      <c r="C22" s="25">
        <v>160579.68</v>
      </c>
      <c r="D22" s="25">
        <v>160579.68</v>
      </c>
      <c r="E22" s="25">
        <v>160579.68</v>
      </c>
      <c r="F22" s="25"/>
      <c r="G22" s="25"/>
    </row>
    <row r="23" ht="18" customHeight="1" spans="1:7">
      <c r="A23" s="154" t="s">
        <v>88</v>
      </c>
      <c r="B23" s="155" t="s">
        <v>88</v>
      </c>
      <c r="C23" s="25">
        <v>2112862.7</v>
      </c>
      <c r="D23" s="25">
        <v>2092862.7</v>
      </c>
      <c r="E23" s="25">
        <v>1875589.5</v>
      </c>
      <c r="F23" s="25">
        <v>217273.2</v>
      </c>
      <c r="G23" s="25">
        <v>20000</v>
      </c>
    </row>
  </sheetData>
  <mergeCells count="7">
    <mergeCell ref="A3:G3"/>
    <mergeCell ref="A4:E4"/>
    <mergeCell ref="A5:B5"/>
    <mergeCell ref="D5:F5"/>
    <mergeCell ref="A23:B23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showZeros="0" workbookViewId="0">
      <pane ySplit="1" topLeftCell="A2" activePane="bottomLeft" state="frozen"/>
      <selection/>
      <selection pane="bottomLeft" activeCell="A4" sqref="A4:C4"/>
    </sheetView>
  </sheetViews>
  <sheetFormatPr defaultColWidth="10.6555555555556" defaultRowHeight="14.25" customHeight="1" outlineLevelRow="7" outlineLevelCol="5"/>
  <cols>
    <col min="1" max="2" width="32" customWidth="1"/>
    <col min="3" max="6" width="30.1555555555556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5"/>
      <c r="B2" s="145"/>
      <c r="C2" s="66"/>
      <c r="D2" s="146"/>
      <c r="F2" s="149" t="s">
        <v>109</v>
      </c>
    </row>
    <row r="3" ht="32.25" customHeight="1" spans="1:6">
      <c r="A3" s="99" t="str">
        <f>"2025"&amp;"年一般公共预算“三公”经费支出预算表"</f>
        <v>2025年一般公共预算“三公”经费支出预算表</v>
      </c>
      <c r="B3" s="147"/>
      <c r="C3" s="147"/>
      <c r="D3" s="147"/>
      <c r="E3" s="147"/>
      <c r="F3" s="147"/>
    </row>
    <row r="4" ht="18.75" customHeight="1" spans="1:6">
      <c r="A4" s="148" t="s">
        <v>27</v>
      </c>
      <c r="B4" s="147"/>
      <c r="C4" s="147"/>
      <c r="D4" s="147"/>
      <c r="E4" s="147"/>
      <c r="F4" s="38" t="s">
        <v>110</v>
      </c>
    </row>
    <row r="5" ht="19.5" customHeight="1" spans="1:6">
      <c r="A5" s="6" t="s">
        <v>111</v>
      </c>
      <c r="B5" s="28" t="s">
        <v>112</v>
      </c>
      <c r="C5" s="21" t="s">
        <v>113</v>
      </c>
      <c r="D5" s="22"/>
      <c r="E5" s="23"/>
      <c r="F5" s="28" t="s">
        <v>114</v>
      </c>
    </row>
    <row r="6" ht="19.5" customHeight="1" spans="1:6">
      <c r="A6" s="10"/>
      <c r="B6" s="30"/>
      <c r="C6" s="11" t="s">
        <v>32</v>
      </c>
      <c r="D6" s="11" t="s">
        <v>115</v>
      </c>
      <c r="E6" s="11" t="s">
        <v>116</v>
      </c>
      <c r="F6" s="30"/>
    </row>
    <row r="7" ht="18.75" customHeight="1" spans="1:6">
      <c r="A7" s="33">
        <v>1</v>
      </c>
      <c r="B7" s="33">
        <v>2</v>
      </c>
      <c r="C7" s="39">
        <v>3</v>
      </c>
      <c r="D7" s="33">
        <v>4</v>
      </c>
      <c r="E7" s="33">
        <v>5</v>
      </c>
      <c r="F7" s="33">
        <v>6</v>
      </c>
    </row>
    <row r="8" ht="24" customHeight="1" spans="1:6">
      <c r="A8" s="25">
        <v>30000</v>
      </c>
      <c r="B8" s="25"/>
      <c r="C8" s="25">
        <v>25000</v>
      </c>
      <c r="D8" s="25"/>
      <c r="E8" s="25">
        <v>25000</v>
      </c>
      <c r="F8" s="25">
        <v>5000</v>
      </c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6"/>
  <sheetViews>
    <sheetView showZeros="0" tabSelected="1" workbookViewId="0">
      <pane ySplit="1" topLeftCell="A2" activePane="bottomLeft" state="frozen"/>
      <selection/>
      <selection pane="bottomLeft" activeCell="A4" sqref="A4:G4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3"/>
      <c r="D2" s="134"/>
      <c r="E2" s="134"/>
      <c r="F2" s="134"/>
      <c r="G2" s="134"/>
      <c r="H2" s="67"/>
      <c r="I2" s="67"/>
      <c r="J2" s="17"/>
      <c r="K2" s="67"/>
      <c r="L2" s="67"/>
      <c r="M2" s="67"/>
      <c r="N2" s="67"/>
      <c r="O2" s="17"/>
      <c r="P2" s="17"/>
      <c r="Q2" s="17"/>
      <c r="R2" s="67"/>
      <c r="V2" s="133"/>
      <c r="X2" s="18" t="s">
        <v>117</v>
      </c>
    </row>
    <row r="3" ht="39.75" customHeight="1" spans="1:24">
      <c r="A3" s="135" t="str">
        <f>"2025"&amp;"年部门基本支出预算表"</f>
        <v>2025年部门基本支出预算表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</row>
    <row r="4" ht="18.75" customHeight="1" spans="1:24">
      <c r="A4" s="4" t="s">
        <v>27</v>
      </c>
      <c r="B4" s="4"/>
      <c r="C4" s="4"/>
      <c r="D4" s="4"/>
      <c r="E4" s="4"/>
      <c r="F4" s="4"/>
      <c r="G4" s="4"/>
      <c r="H4" s="137"/>
      <c r="I4" s="137"/>
      <c r="J4" s="19"/>
      <c r="K4" s="137"/>
      <c r="L4" s="137"/>
      <c r="M4" s="137"/>
      <c r="N4" s="137"/>
      <c r="O4" s="19"/>
      <c r="P4" s="19"/>
      <c r="Q4" s="19"/>
      <c r="R4" s="137"/>
      <c r="S4" s="32"/>
      <c r="T4" s="32"/>
      <c r="U4" s="32"/>
      <c r="V4" s="144"/>
      <c r="W4" s="32"/>
      <c r="X4" s="20" t="s">
        <v>110</v>
      </c>
    </row>
    <row r="5" ht="18" customHeight="1" spans="1:24">
      <c r="A5" s="5" t="s">
        <v>118</v>
      </c>
      <c r="B5" s="5" t="s">
        <v>119</v>
      </c>
      <c r="C5" s="5" t="s">
        <v>120</v>
      </c>
      <c r="D5" s="5" t="s">
        <v>121</v>
      </c>
      <c r="E5" s="5" t="s">
        <v>122</v>
      </c>
      <c r="F5" s="5" t="s">
        <v>123</v>
      </c>
      <c r="G5" s="5" t="s">
        <v>124</v>
      </c>
      <c r="H5" s="138" t="s">
        <v>125</v>
      </c>
      <c r="I5" s="140" t="s">
        <v>125</v>
      </c>
      <c r="J5" s="140"/>
      <c r="K5" s="140"/>
      <c r="L5" s="140"/>
      <c r="M5" s="140"/>
      <c r="N5" s="140"/>
      <c r="O5" s="140"/>
      <c r="P5" s="140"/>
      <c r="Q5" s="140"/>
      <c r="R5" s="140" t="s">
        <v>36</v>
      </c>
      <c r="S5" s="140" t="s">
        <v>52</v>
      </c>
      <c r="T5" s="140"/>
      <c r="U5" s="140"/>
      <c r="V5" s="140"/>
      <c r="W5" s="140"/>
      <c r="X5" s="143"/>
    </row>
    <row r="6" ht="18" customHeight="1" spans="1:24">
      <c r="A6" s="7"/>
      <c r="B6" s="7"/>
      <c r="C6" s="7"/>
      <c r="D6" s="7"/>
      <c r="E6" s="7"/>
      <c r="F6" s="7"/>
      <c r="G6" s="7"/>
      <c r="H6" s="100" t="s">
        <v>126</v>
      </c>
      <c r="I6" s="138" t="s">
        <v>33</v>
      </c>
      <c r="J6" s="140"/>
      <c r="K6" s="140"/>
      <c r="L6" s="140"/>
      <c r="M6" s="140"/>
      <c r="N6" s="143"/>
      <c r="O6" s="21" t="s">
        <v>127</v>
      </c>
      <c r="P6" s="22"/>
      <c r="Q6" s="23"/>
      <c r="R6" s="5" t="s">
        <v>36</v>
      </c>
      <c r="S6" s="138" t="s">
        <v>52</v>
      </c>
      <c r="T6" s="140" t="s">
        <v>39</v>
      </c>
      <c r="U6" s="140" t="s">
        <v>52</v>
      </c>
      <c r="V6" s="140" t="s">
        <v>41</v>
      </c>
      <c r="W6" s="140" t="s">
        <v>42</v>
      </c>
      <c r="X6" s="143" t="s">
        <v>43</v>
      </c>
    </row>
    <row r="7" ht="18.75" customHeight="1" spans="1:24">
      <c r="A7" s="7"/>
      <c r="B7" s="7"/>
      <c r="C7" s="7"/>
      <c r="D7" s="7"/>
      <c r="E7" s="7"/>
      <c r="F7" s="7"/>
      <c r="G7" s="7"/>
      <c r="H7" s="139"/>
      <c r="I7" s="141" t="s">
        <v>128</v>
      </c>
      <c r="J7" s="142" t="s">
        <v>129</v>
      </c>
      <c r="K7" s="5" t="s">
        <v>130</v>
      </c>
      <c r="L7" s="5" t="s">
        <v>131</v>
      </c>
      <c r="M7" s="5" t="s">
        <v>132</v>
      </c>
      <c r="N7" s="5" t="s">
        <v>133</v>
      </c>
      <c r="O7" s="5" t="s">
        <v>33</v>
      </c>
      <c r="P7" s="5" t="s">
        <v>34</v>
      </c>
      <c r="Q7" s="5" t="s">
        <v>35</v>
      </c>
      <c r="R7" s="7"/>
      <c r="S7" s="5" t="s">
        <v>32</v>
      </c>
      <c r="T7" s="5" t="s">
        <v>39</v>
      </c>
      <c r="U7" s="5" t="s">
        <v>134</v>
      </c>
      <c r="V7" s="5" t="s">
        <v>41</v>
      </c>
      <c r="W7" s="5" t="s">
        <v>42</v>
      </c>
      <c r="X7" s="5" t="s">
        <v>43</v>
      </c>
    </row>
    <row r="8" ht="37.5" customHeight="1" spans="1:24">
      <c r="A8" s="9"/>
      <c r="B8" s="9"/>
      <c r="C8" s="9"/>
      <c r="D8" s="9"/>
      <c r="E8" s="9"/>
      <c r="F8" s="9"/>
      <c r="G8" s="9"/>
      <c r="H8" s="103"/>
      <c r="I8" s="82" t="s">
        <v>32</v>
      </c>
      <c r="J8" s="82" t="s">
        <v>135</v>
      </c>
      <c r="K8" s="9" t="s">
        <v>129</v>
      </c>
      <c r="L8" s="9" t="s">
        <v>131</v>
      </c>
      <c r="M8" s="9" t="s">
        <v>132</v>
      </c>
      <c r="N8" s="9" t="s">
        <v>133</v>
      </c>
      <c r="O8" s="9" t="s">
        <v>131</v>
      </c>
      <c r="P8" s="9" t="s">
        <v>132</v>
      </c>
      <c r="Q8" s="9" t="s">
        <v>133</v>
      </c>
      <c r="R8" s="9" t="s">
        <v>36</v>
      </c>
      <c r="S8" s="9" t="s">
        <v>32</v>
      </c>
      <c r="T8" s="9" t="s">
        <v>39</v>
      </c>
      <c r="U8" s="9" t="s">
        <v>134</v>
      </c>
      <c r="V8" s="9" t="s">
        <v>41</v>
      </c>
      <c r="W8" s="9" t="s">
        <v>42</v>
      </c>
      <c r="X8" s="9" t="s">
        <v>43</v>
      </c>
    </row>
    <row r="9" ht="19.5" customHeight="1" spans="1:24">
      <c r="A9" s="136">
        <v>1</v>
      </c>
      <c r="B9" s="136">
        <v>2</v>
      </c>
      <c r="C9" s="136">
        <v>3</v>
      </c>
      <c r="D9" s="136">
        <v>4</v>
      </c>
      <c r="E9" s="136">
        <v>5</v>
      </c>
      <c r="F9" s="136">
        <v>6</v>
      </c>
      <c r="G9" s="136">
        <v>7</v>
      </c>
      <c r="H9" s="136">
        <v>8</v>
      </c>
      <c r="I9" s="136">
        <v>9</v>
      </c>
      <c r="J9" s="136">
        <v>10</v>
      </c>
      <c r="K9" s="136">
        <v>11</v>
      </c>
      <c r="L9" s="136">
        <v>12</v>
      </c>
      <c r="M9" s="136">
        <v>13</v>
      </c>
      <c r="N9" s="136">
        <v>14</v>
      </c>
      <c r="O9" s="136">
        <v>15</v>
      </c>
      <c r="P9" s="136">
        <v>16</v>
      </c>
      <c r="Q9" s="136">
        <v>17</v>
      </c>
      <c r="R9" s="136">
        <v>18</v>
      </c>
      <c r="S9" s="136">
        <v>19</v>
      </c>
      <c r="T9" s="136">
        <v>20</v>
      </c>
      <c r="U9" s="136">
        <v>21</v>
      </c>
      <c r="V9" s="136">
        <v>22</v>
      </c>
      <c r="W9" s="136">
        <v>23</v>
      </c>
      <c r="X9" s="136">
        <v>24</v>
      </c>
    </row>
    <row r="10" ht="21" customHeight="1" spans="1:24">
      <c r="A10" s="12" t="s">
        <v>45</v>
      </c>
      <c r="B10" s="12" t="s">
        <v>136</v>
      </c>
      <c r="C10" s="12" t="s">
        <v>137</v>
      </c>
      <c r="D10" s="12" t="s">
        <v>80</v>
      </c>
      <c r="E10" s="12" t="s">
        <v>81</v>
      </c>
      <c r="F10" s="12" t="s">
        <v>138</v>
      </c>
      <c r="G10" s="12" t="s">
        <v>139</v>
      </c>
      <c r="H10" s="25">
        <v>226800</v>
      </c>
      <c r="I10" s="25">
        <v>226800</v>
      </c>
      <c r="J10" s="25"/>
      <c r="K10" s="25"/>
      <c r="L10" s="25"/>
      <c r="M10" s="25">
        <v>226800</v>
      </c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</row>
    <row r="11" ht="21" customHeight="1" spans="1:24">
      <c r="A11" s="12" t="s">
        <v>45</v>
      </c>
      <c r="B11" s="12" t="s">
        <v>140</v>
      </c>
      <c r="C11" s="12" t="s">
        <v>141</v>
      </c>
      <c r="D11" s="12" t="s">
        <v>80</v>
      </c>
      <c r="E11" s="12" t="s">
        <v>81</v>
      </c>
      <c r="F11" s="12" t="s">
        <v>142</v>
      </c>
      <c r="G11" s="12" t="s">
        <v>143</v>
      </c>
      <c r="H11" s="25">
        <v>465648</v>
      </c>
      <c r="I11" s="25">
        <v>465648</v>
      </c>
      <c r="J11" s="25"/>
      <c r="K11" s="25"/>
      <c r="L11" s="25"/>
      <c r="M11" s="25">
        <v>465648</v>
      </c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</row>
    <row r="12" ht="21" customHeight="1" spans="1:24">
      <c r="A12" s="12" t="s">
        <v>45</v>
      </c>
      <c r="B12" s="12" t="s">
        <v>140</v>
      </c>
      <c r="C12" s="12" t="s">
        <v>141</v>
      </c>
      <c r="D12" s="12" t="s">
        <v>80</v>
      </c>
      <c r="E12" s="12" t="s">
        <v>81</v>
      </c>
      <c r="F12" s="12" t="s">
        <v>144</v>
      </c>
      <c r="G12" s="12" t="s">
        <v>145</v>
      </c>
      <c r="H12" s="25">
        <v>594012</v>
      </c>
      <c r="I12" s="25">
        <v>594012</v>
      </c>
      <c r="J12" s="25"/>
      <c r="K12" s="25"/>
      <c r="L12" s="25"/>
      <c r="M12" s="25">
        <v>594012</v>
      </c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</row>
    <row r="13" ht="21" customHeight="1" spans="1:24">
      <c r="A13" s="12" t="s">
        <v>45</v>
      </c>
      <c r="B13" s="12" t="s">
        <v>140</v>
      </c>
      <c r="C13" s="12" t="s">
        <v>141</v>
      </c>
      <c r="D13" s="12" t="s">
        <v>80</v>
      </c>
      <c r="E13" s="12" t="s">
        <v>81</v>
      </c>
      <c r="F13" s="12" t="s">
        <v>138</v>
      </c>
      <c r="G13" s="12" t="s">
        <v>139</v>
      </c>
      <c r="H13" s="25">
        <v>38804</v>
      </c>
      <c r="I13" s="25">
        <v>38804</v>
      </c>
      <c r="J13" s="25"/>
      <c r="K13" s="25"/>
      <c r="L13" s="25"/>
      <c r="M13" s="25">
        <v>38804</v>
      </c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</row>
    <row r="14" ht="21" customHeight="1" spans="1:24">
      <c r="A14" s="12" t="s">
        <v>45</v>
      </c>
      <c r="B14" s="12" t="s">
        <v>146</v>
      </c>
      <c r="C14" s="12" t="s">
        <v>147</v>
      </c>
      <c r="D14" s="12" t="s">
        <v>80</v>
      </c>
      <c r="E14" s="12" t="s">
        <v>81</v>
      </c>
      <c r="F14" s="12" t="s">
        <v>148</v>
      </c>
      <c r="G14" s="12" t="s">
        <v>149</v>
      </c>
      <c r="H14" s="25">
        <v>99000</v>
      </c>
      <c r="I14" s="25">
        <v>99000</v>
      </c>
      <c r="J14" s="25"/>
      <c r="K14" s="25"/>
      <c r="L14" s="25"/>
      <c r="M14" s="25">
        <v>99000</v>
      </c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</row>
    <row r="15" ht="21" customHeight="1" spans="1:24">
      <c r="A15" s="12" t="s">
        <v>45</v>
      </c>
      <c r="B15" s="12" t="s">
        <v>150</v>
      </c>
      <c r="C15" s="12" t="s">
        <v>151</v>
      </c>
      <c r="D15" s="12" t="s">
        <v>80</v>
      </c>
      <c r="E15" s="12" t="s">
        <v>81</v>
      </c>
      <c r="F15" s="12" t="s">
        <v>152</v>
      </c>
      <c r="G15" s="12" t="s">
        <v>151</v>
      </c>
      <c r="H15" s="25">
        <v>27709.2</v>
      </c>
      <c r="I15" s="25">
        <v>27709.2</v>
      </c>
      <c r="J15" s="25"/>
      <c r="K15" s="25"/>
      <c r="L15" s="25"/>
      <c r="M15" s="25">
        <v>27709.2</v>
      </c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</row>
    <row r="16" ht="21" customHeight="1" spans="1:24">
      <c r="A16" s="12" t="s">
        <v>45</v>
      </c>
      <c r="B16" s="12" t="s">
        <v>153</v>
      </c>
      <c r="C16" s="12" t="s">
        <v>154</v>
      </c>
      <c r="D16" s="12" t="s">
        <v>80</v>
      </c>
      <c r="E16" s="12" t="s">
        <v>81</v>
      </c>
      <c r="F16" s="12" t="s">
        <v>155</v>
      </c>
      <c r="G16" s="12" t="s">
        <v>154</v>
      </c>
      <c r="H16" s="25">
        <v>264</v>
      </c>
      <c r="I16" s="25">
        <v>264</v>
      </c>
      <c r="J16" s="25"/>
      <c r="K16" s="25"/>
      <c r="L16" s="25"/>
      <c r="M16" s="25">
        <v>264</v>
      </c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</row>
    <row r="17" ht="21" customHeight="1" spans="1:24">
      <c r="A17" s="12" t="s">
        <v>45</v>
      </c>
      <c r="B17" s="12" t="s">
        <v>156</v>
      </c>
      <c r="C17" s="12" t="s">
        <v>157</v>
      </c>
      <c r="D17" s="12" t="s">
        <v>64</v>
      </c>
      <c r="E17" s="12" t="s">
        <v>65</v>
      </c>
      <c r="F17" s="12" t="s">
        <v>158</v>
      </c>
      <c r="G17" s="12" t="s">
        <v>159</v>
      </c>
      <c r="H17" s="25">
        <v>192986.24</v>
      </c>
      <c r="I17" s="25">
        <v>192986.24</v>
      </c>
      <c r="J17" s="25"/>
      <c r="K17" s="25"/>
      <c r="L17" s="25"/>
      <c r="M17" s="25">
        <v>192986.24</v>
      </c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</row>
    <row r="18" ht="21" customHeight="1" spans="1:24">
      <c r="A18" s="12" t="s">
        <v>45</v>
      </c>
      <c r="B18" s="12" t="s">
        <v>156</v>
      </c>
      <c r="C18" s="12" t="s">
        <v>157</v>
      </c>
      <c r="D18" s="12" t="s">
        <v>70</v>
      </c>
      <c r="E18" s="12" t="s">
        <v>71</v>
      </c>
      <c r="F18" s="12" t="s">
        <v>160</v>
      </c>
      <c r="G18" s="12" t="s">
        <v>161</v>
      </c>
      <c r="H18" s="25">
        <v>102833.22</v>
      </c>
      <c r="I18" s="25">
        <v>102833.22</v>
      </c>
      <c r="J18" s="25"/>
      <c r="K18" s="25"/>
      <c r="L18" s="25"/>
      <c r="M18" s="25">
        <v>102833.22</v>
      </c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</row>
    <row r="19" ht="21" customHeight="1" spans="1:24">
      <c r="A19" s="12" t="s">
        <v>45</v>
      </c>
      <c r="B19" s="12" t="s">
        <v>156</v>
      </c>
      <c r="C19" s="12" t="s">
        <v>157</v>
      </c>
      <c r="D19" s="12" t="s">
        <v>72</v>
      </c>
      <c r="E19" s="12" t="s">
        <v>73</v>
      </c>
      <c r="F19" s="12" t="s">
        <v>162</v>
      </c>
      <c r="G19" s="12" t="s">
        <v>163</v>
      </c>
      <c r="H19" s="25">
        <v>77883.88</v>
      </c>
      <c r="I19" s="25">
        <v>77883.88</v>
      </c>
      <c r="J19" s="25"/>
      <c r="K19" s="25"/>
      <c r="L19" s="25"/>
      <c r="M19" s="25">
        <v>77883.88</v>
      </c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</row>
    <row r="20" ht="21" customHeight="1" spans="1:24">
      <c r="A20" s="12" t="s">
        <v>45</v>
      </c>
      <c r="B20" s="12" t="s">
        <v>156</v>
      </c>
      <c r="C20" s="12" t="s">
        <v>157</v>
      </c>
      <c r="D20" s="12" t="s">
        <v>74</v>
      </c>
      <c r="E20" s="12" t="s">
        <v>75</v>
      </c>
      <c r="F20" s="12" t="s">
        <v>164</v>
      </c>
      <c r="G20" s="12" t="s">
        <v>165</v>
      </c>
      <c r="H20" s="25">
        <v>5187</v>
      </c>
      <c r="I20" s="25">
        <v>5187</v>
      </c>
      <c r="J20" s="25"/>
      <c r="K20" s="25"/>
      <c r="L20" s="25"/>
      <c r="M20" s="25">
        <v>5187</v>
      </c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</row>
    <row r="21" ht="21" customHeight="1" spans="1:24">
      <c r="A21" s="12" t="s">
        <v>45</v>
      </c>
      <c r="B21" s="12" t="s">
        <v>156</v>
      </c>
      <c r="C21" s="12" t="s">
        <v>157</v>
      </c>
      <c r="D21" s="12" t="s">
        <v>74</v>
      </c>
      <c r="E21" s="12" t="s">
        <v>75</v>
      </c>
      <c r="F21" s="12" t="s">
        <v>164</v>
      </c>
      <c r="G21" s="12" t="s">
        <v>165</v>
      </c>
      <c r="H21" s="25">
        <v>10855.48</v>
      </c>
      <c r="I21" s="25">
        <v>10855.48</v>
      </c>
      <c r="J21" s="25"/>
      <c r="K21" s="25"/>
      <c r="L21" s="25"/>
      <c r="M21" s="25">
        <v>10855.48</v>
      </c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</row>
    <row r="22" ht="21" customHeight="1" spans="1:24">
      <c r="A22" s="12" t="s">
        <v>45</v>
      </c>
      <c r="B22" s="12" t="s">
        <v>166</v>
      </c>
      <c r="C22" s="12" t="s">
        <v>87</v>
      </c>
      <c r="D22" s="12" t="s">
        <v>86</v>
      </c>
      <c r="E22" s="12" t="s">
        <v>87</v>
      </c>
      <c r="F22" s="12" t="s">
        <v>167</v>
      </c>
      <c r="G22" s="12" t="s">
        <v>87</v>
      </c>
      <c r="H22" s="25">
        <v>160579.68</v>
      </c>
      <c r="I22" s="25">
        <v>160579.68</v>
      </c>
      <c r="J22" s="25"/>
      <c r="K22" s="25"/>
      <c r="L22" s="25"/>
      <c r="M22" s="25">
        <v>160579.68</v>
      </c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</row>
    <row r="23" ht="21" customHeight="1" spans="1:24">
      <c r="A23" s="12" t="s">
        <v>45</v>
      </c>
      <c r="B23" s="12" t="s">
        <v>168</v>
      </c>
      <c r="C23" s="12" t="s">
        <v>169</v>
      </c>
      <c r="D23" s="12" t="s">
        <v>80</v>
      </c>
      <c r="E23" s="12" t="s">
        <v>81</v>
      </c>
      <c r="F23" s="12" t="s">
        <v>170</v>
      </c>
      <c r="G23" s="12" t="s">
        <v>171</v>
      </c>
      <c r="H23" s="25">
        <v>5000</v>
      </c>
      <c r="I23" s="25">
        <v>5000</v>
      </c>
      <c r="J23" s="25"/>
      <c r="K23" s="25"/>
      <c r="L23" s="25"/>
      <c r="M23" s="25">
        <v>5000</v>
      </c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</row>
    <row r="24" ht="21" customHeight="1" spans="1:24">
      <c r="A24" s="12" t="s">
        <v>45</v>
      </c>
      <c r="B24" s="12" t="s">
        <v>168</v>
      </c>
      <c r="C24" s="12" t="s">
        <v>169</v>
      </c>
      <c r="D24" s="12" t="s">
        <v>80</v>
      </c>
      <c r="E24" s="12" t="s">
        <v>81</v>
      </c>
      <c r="F24" s="12" t="s">
        <v>170</v>
      </c>
      <c r="G24" s="12" t="s">
        <v>171</v>
      </c>
      <c r="H24" s="25">
        <v>2000</v>
      </c>
      <c r="I24" s="25">
        <v>2000</v>
      </c>
      <c r="J24" s="25"/>
      <c r="K24" s="25"/>
      <c r="L24" s="25"/>
      <c r="M24" s="25">
        <v>2000</v>
      </c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</row>
    <row r="25" ht="21" customHeight="1" spans="1:24">
      <c r="A25" s="12" t="s">
        <v>45</v>
      </c>
      <c r="B25" s="12" t="s">
        <v>172</v>
      </c>
      <c r="C25" s="12" t="s">
        <v>173</v>
      </c>
      <c r="D25" s="12" t="s">
        <v>80</v>
      </c>
      <c r="E25" s="12" t="s">
        <v>81</v>
      </c>
      <c r="F25" s="12" t="s">
        <v>170</v>
      </c>
      <c r="G25" s="12" t="s">
        <v>171</v>
      </c>
      <c r="H25" s="25">
        <v>18000</v>
      </c>
      <c r="I25" s="25">
        <v>18000</v>
      </c>
      <c r="J25" s="25"/>
      <c r="K25" s="25"/>
      <c r="L25" s="25"/>
      <c r="M25" s="25">
        <v>18000</v>
      </c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</row>
    <row r="26" ht="21" customHeight="1" spans="1:24">
      <c r="A26" s="12" t="s">
        <v>45</v>
      </c>
      <c r="B26" s="12" t="s">
        <v>174</v>
      </c>
      <c r="C26" s="12" t="s">
        <v>175</v>
      </c>
      <c r="D26" s="12" t="s">
        <v>62</v>
      </c>
      <c r="E26" s="12" t="s">
        <v>63</v>
      </c>
      <c r="F26" s="12" t="s">
        <v>176</v>
      </c>
      <c r="G26" s="12" t="s">
        <v>177</v>
      </c>
      <c r="H26" s="25">
        <v>4800</v>
      </c>
      <c r="I26" s="25">
        <v>4800</v>
      </c>
      <c r="J26" s="25"/>
      <c r="K26" s="25"/>
      <c r="L26" s="25"/>
      <c r="M26" s="25">
        <v>4800</v>
      </c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</row>
    <row r="27" ht="21" customHeight="1" spans="1:24">
      <c r="A27" s="12" t="s">
        <v>45</v>
      </c>
      <c r="B27" s="12" t="s">
        <v>178</v>
      </c>
      <c r="C27" s="12" t="s">
        <v>179</v>
      </c>
      <c r="D27" s="12" t="s">
        <v>80</v>
      </c>
      <c r="E27" s="12" t="s">
        <v>81</v>
      </c>
      <c r="F27" s="12" t="s">
        <v>180</v>
      </c>
      <c r="G27" s="12" t="s">
        <v>181</v>
      </c>
      <c r="H27" s="25">
        <v>825</v>
      </c>
      <c r="I27" s="25">
        <v>825</v>
      </c>
      <c r="J27" s="25"/>
      <c r="K27" s="25"/>
      <c r="L27" s="25"/>
      <c r="M27" s="25">
        <v>825</v>
      </c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</row>
    <row r="28" ht="21" customHeight="1" spans="1:24">
      <c r="A28" s="12" t="s">
        <v>45</v>
      </c>
      <c r="B28" s="12" t="s">
        <v>178</v>
      </c>
      <c r="C28" s="12" t="s">
        <v>179</v>
      </c>
      <c r="D28" s="12" t="s">
        <v>80</v>
      </c>
      <c r="E28" s="12" t="s">
        <v>81</v>
      </c>
      <c r="F28" s="12" t="s">
        <v>180</v>
      </c>
      <c r="G28" s="12" t="s">
        <v>181</v>
      </c>
      <c r="H28" s="25">
        <v>3675</v>
      </c>
      <c r="I28" s="25">
        <v>3675</v>
      </c>
      <c r="J28" s="25"/>
      <c r="K28" s="25"/>
      <c r="L28" s="25"/>
      <c r="M28" s="25">
        <v>3675</v>
      </c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</row>
    <row r="29" ht="21" customHeight="1" spans="1:24">
      <c r="A29" s="12" t="s">
        <v>45</v>
      </c>
      <c r="B29" s="12" t="s">
        <v>178</v>
      </c>
      <c r="C29" s="12" t="s">
        <v>179</v>
      </c>
      <c r="D29" s="12" t="s">
        <v>80</v>
      </c>
      <c r="E29" s="12" t="s">
        <v>81</v>
      </c>
      <c r="F29" s="12" t="s">
        <v>182</v>
      </c>
      <c r="G29" s="12" t="s">
        <v>183</v>
      </c>
      <c r="H29" s="25">
        <v>100</v>
      </c>
      <c r="I29" s="25">
        <v>100</v>
      </c>
      <c r="J29" s="25"/>
      <c r="K29" s="25"/>
      <c r="L29" s="25"/>
      <c r="M29" s="25">
        <v>100</v>
      </c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</row>
    <row r="30" ht="21" customHeight="1" spans="1:24">
      <c r="A30" s="12" t="s">
        <v>45</v>
      </c>
      <c r="B30" s="12" t="s">
        <v>178</v>
      </c>
      <c r="C30" s="12" t="s">
        <v>179</v>
      </c>
      <c r="D30" s="12" t="s">
        <v>80</v>
      </c>
      <c r="E30" s="12" t="s">
        <v>81</v>
      </c>
      <c r="F30" s="12" t="s">
        <v>184</v>
      </c>
      <c r="G30" s="12" t="s">
        <v>185</v>
      </c>
      <c r="H30" s="25">
        <v>5000</v>
      </c>
      <c r="I30" s="25">
        <v>5000</v>
      </c>
      <c r="J30" s="25"/>
      <c r="K30" s="25"/>
      <c r="L30" s="25"/>
      <c r="M30" s="25">
        <v>5000</v>
      </c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</row>
    <row r="31" ht="21" customHeight="1" spans="1:24">
      <c r="A31" s="12" t="s">
        <v>45</v>
      </c>
      <c r="B31" s="12" t="s">
        <v>178</v>
      </c>
      <c r="C31" s="12" t="s">
        <v>179</v>
      </c>
      <c r="D31" s="12" t="s">
        <v>80</v>
      </c>
      <c r="E31" s="12" t="s">
        <v>81</v>
      </c>
      <c r="F31" s="12" t="s">
        <v>186</v>
      </c>
      <c r="G31" s="12" t="s">
        <v>187</v>
      </c>
      <c r="H31" s="25">
        <v>2090</v>
      </c>
      <c r="I31" s="25">
        <v>2090</v>
      </c>
      <c r="J31" s="25"/>
      <c r="K31" s="25"/>
      <c r="L31" s="25"/>
      <c r="M31" s="25">
        <v>2090</v>
      </c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</row>
    <row r="32" ht="21" customHeight="1" spans="1:24">
      <c r="A32" s="12" t="s">
        <v>45</v>
      </c>
      <c r="B32" s="12" t="s">
        <v>178</v>
      </c>
      <c r="C32" s="12" t="s">
        <v>179</v>
      </c>
      <c r="D32" s="12" t="s">
        <v>80</v>
      </c>
      <c r="E32" s="12" t="s">
        <v>81</v>
      </c>
      <c r="F32" s="12" t="s">
        <v>188</v>
      </c>
      <c r="G32" s="12" t="s">
        <v>189</v>
      </c>
      <c r="H32" s="25">
        <v>36500</v>
      </c>
      <c r="I32" s="25">
        <v>36500</v>
      </c>
      <c r="J32" s="25"/>
      <c r="K32" s="25"/>
      <c r="L32" s="25"/>
      <c r="M32" s="25">
        <v>36500</v>
      </c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</row>
    <row r="33" ht="21" customHeight="1" spans="1:24">
      <c r="A33" s="12" t="s">
        <v>45</v>
      </c>
      <c r="B33" s="12" t="s">
        <v>178</v>
      </c>
      <c r="C33" s="12" t="s">
        <v>179</v>
      </c>
      <c r="D33" s="12" t="s">
        <v>80</v>
      </c>
      <c r="E33" s="12" t="s">
        <v>81</v>
      </c>
      <c r="F33" s="12" t="s">
        <v>190</v>
      </c>
      <c r="G33" s="12" t="s">
        <v>191</v>
      </c>
      <c r="H33" s="25">
        <v>9100</v>
      </c>
      <c r="I33" s="25">
        <v>9100</v>
      </c>
      <c r="J33" s="25"/>
      <c r="K33" s="25"/>
      <c r="L33" s="25"/>
      <c r="M33" s="25">
        <v>9100</v>
      </c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</row>
    <row r="34" ht="21" customHeight="1" spans="1:24">
      <c r="A34" s="12" t="s">
        <v>45</v>
      </c>
      <c r="B34" s="12" t="s">
        <v>178</v>
      </c>
      <c r="C34" s="12" t="s">
        <v>179</v>
      </c>
      <c r="D34" s="12" t="s">
        <v>80</v>
      </c>
      <c r="E34" s="12" t="s">
        <v>81</v>
      </c>
      <c r="F34" s="12" t="s">
        <v>176</v>
      </c>
      <c r="G34" s="12" t="s">
        <v>177</v>
      </c>
      <c r="H34" s="25">
        <v>1410</v>
      </c>
      <c r="I34" s="25">
        <v>1410</v>
      </c>
      <c r="J34" s="25"/>
      <c r="K34" s="25"/>
      <c r="L34" s="25"/>
      <c r="M34" s="25">
        <v>1410</v>
      </c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</row>
    <row r="35" ht="21" customHeight="1" spans="1:24">
      <c r="A35" s="12" t="s">
        <v>45</v>
      </c>
      <c r="B35" s="12" t="s">
        <v>178</v>
      </c>
      <c r="C35" s="12" t="s">
        <v>179</v>
      </c>
      <c r="D35" s="12" t="s">
        <v>80</v>
      </c>
      <c r="E35" s="12" t="s">
        <v>81</v>
      </c>
      <c r="F35" s="12" t="s">
        <v>192</v>
      </c>
      <c r="G35" s="12" t="s">
        <v>193</v>
      </c>
      <c r="H35" s="25">
        <v>1800</v>
      </c>
      <c r="I35" s="25">
        <v>1800</v>
      </c>
      <c r="J35" s="25"/>
      <c r="K35" s="25"/>
      <c r="L35" s="25"/>
      <c r="M35" s="25">
        <v>1800</v>
      </c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</row>
    <row r="36" ht="21" customHeight="1" spans="1:24">
      <c r="A36" s="14" t="s">
        <v>88</v>
      </c>
      <c r="B36" s="15"/>
      <c r="C36" s="15"/>
      <c r="D36" s="15"/>
      <c r="E36" s="15"/>
      <c r="F36" s="15"/>
      <c r="G36" s="16"/>
      <c r="H36" s="25">
        <v>2092862.7</v>
      </c>
      <c r="I36" s="25">
        <v>2092862.7</v>
      </c>
      <c r="J36" s="25"/>
      <c r="K36" s="25"/>
      <c r="L36" s="25"/>
      <c r="M36" s="25">
        <v>2092862.7</v>
      </c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36:G36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4"/>
  <sheetViews>
    <sheetView showZeros="0" workbookViewId="0">
      <pane ySplit="1" topLeftCell="A2" activePane="bottomLeft" state="frozen"/>
      <selection/>
      <selection pane="bottomLeft" activeCell="A4" sqref="A4:H4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2"/>
      <c r="E2" s="2"/>
      <c r="F2" s="2"/>
      <c r="G2" s="2"/>
      <c r="H2" s="2"/>
      <c r="I2" s="17"/>
      <c r="J2" s="17"/>
      <c r="K2" s="17"/>
      <c r="L2" s="17"/>
      <c r="M2" s="17"/>
      <c r="N2" s="17"/>
      <c r="O2" s="17"/>
      <c r="P2" s="17"/>
      <c r="Q2" s="17"/>
      <c r="U2" s="112"/>
      <c r="W2" s="37" t="s">
        <v>194</v>
      </c>
    </row>
    <row r="3" ht="41.25" customHeight="1" spans="1:23">
      <c r="A3" s="3" t="str">
        <f>"2025"&amp;"年部门项目支出预算表"</f>
        <v>2025年部门项目支出预算表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ht="19.5" customHeight="1" spans="1:23">
      <c r="A4" s="4" t="s">
        <v>27</v>
      </c>
      <c r="B4" s="4"/>
      <c r="C4" s="4"/>
      <c r="D4" s="4"/>
      <c r="E4" s="4"/>
      <c r="F4" s="4"/>
      <c r="G4" s="4"/>
      <c r="H4" s="4"/>
      <c r="I4" s="120"/>
      <c r="J4" s="120"/>
      <c r="K4" s="120"/>
      <c r="L4" s="120"/>
      <c r="M4" s="120"/>
      <c r="N4" s="120"/>
      <c r="O4" s="120"/>
      <c r="P4" s="120"/>
      <c r="Q4" s="120"/>
      <c r="R4" s="52"/>
      <c r="S4" s="52"/>
      <c r="T4" s="52"/>
      <c r="U4" s="132"/>
      <c r="V4" s="52"/>
      <c r="W4" s="95" t="s">
        <v>110</v>
      </c>
    </row>
    <row r="5" ht="21.75" customHeight="1" spans="1:23">
      <c r="A5" s="113" t="s">
        <v>195</v>
      </c>
      <c r="B5" s="114" t="s">
        <v>119</v>
      </c>
      <c r="C5" s="113" t="s">
        <v>120</v>
      </c>
      <c r="D5" s="113" t="s">
        <v>196</v>
      </c>
      <c r="E5" s="114" t="s">
        <v>121</v>
      </c>
      <c r="F5" s="114" t="s">
        <v>122</v>
      </c>
      <c r="G5" s="114" t="s">
        <v>197</v>
      </c>
      <c r="H5" s="114" t="s">
        <v>198</v>
      </c>
      <c r="I5" s="121" t="s">
        <v>30</v>
      </c>
      <c r="J5" s="122" t="s">
        <v>199</v>
      </c>
      <c r="K5" s="123"/>
      <c r="L5" s="123"/>
      <c r="M5" s="131"/>
      <c r="N5" s="122" t="s">
        <v>127</v>
      </c>
      <c r="O5" s="123"/>
      <c r="P5" s="131"/>
      <c r="Q5" s="114" t="s">
        <v>36</v>
      </c>
      <c r="R5" s="122" t="s">
        <v>52</v>
      </c>
      <c r="S5" s="123"/>
      <c r="T5" s="123"/>
      <c r="U5" s="123"/>
      <c r="V5" s="123"/>
      <c r="W5" s="131"/>
    </row>
    <row r="6" ht="21.75" customHeight="1" spans="1:23">
      <c r="A6" s="115"/>
      <c r="B6" s="116"/>
      <c r="C6" s="115"/>
      <c r="D6" s="115"/>
      <c r="E6" s="116"/>
      <c r="F6" s="116"/>
      <c r="G6" s="116"/>
      <c r="H6" s="116"/>
      <c r="I6" s="124"/>
      <c r="J6" s="125" t="s">
        <v>33</v>
      </c>
      <c r="K6" s="126"/>
      <c r="L6" s="114" t="s">
        <v>34</v>
      </c>
      <c r="M6" s="114" t="s">
        <v>35</v>
      </c>
      <c r="N6" s="114" t="s">
        <v>33</v>
      </c>
      <c r="O6" s="114" t="s">
        <v>34</v>
      </c>
      <c r="P6" s="114" t="s">
        <v>35</v>
      </c>
      <c r="Q6" s="116"/>
      <c r="R6" s="114" t="s">
        <v>32</v>
      </c>
      <c r="S6" s="113" t="s">
        <v>39</v>
      </c>
      <c r="T6" s="113" t="s">
        <v>134</v>
      </c>
      <c r="U6" s="113" t="s">
        <v>41</v>
      </c>
      <c r="V6" s="113" t="s">
        <v>42</v>
      </c>
      <c r="W6" s="113" t="s">
        <v>43</v>
      </c>
    </row>
    <row r="7" ht="21" customHeight="1" spans="1:23">
      <c r="A7" s="115"/>
      <c r="B7" s="116"/>
      <c r="C7" s="115"/>
      <c r="D7" s="115"/>
      <c r="E7" s="116"/>
      <c r="F7" s="116"/>
      <c r="G7" s="116"/>
      <c r="H7" s="116"/>
      <c r="I7" s="124"/>
      <c r="J7" s="127" t="s">
        <v>32</v>
      </c>
      <c r="K7" s="128"/>
      <c r="L7" s="116"/>
      <c r="M7" s="116"/>
      <c r="N7" s="116"/>
      <c r="O7" s="116"/>
      <c r="P7" s="116"/>
      <c r="Q7" s="116"/>
      <c r="R7" s="116"/>
      <c r="S7" s="115"/>
      <c r="T7" s="115"/>
      <c r="U7" s="115"/>
      <c r="V7" s="115"/>
      <c r="W7" s="115"/>
    </row>
    <row r="8" ht="39.75" customHeight="1" spans="1:23">
      <c r="A8" s="117"/>
      <c r="B8" s="118"/>
      <c r="C8" s="117"/>
      <c r="D8" s="117"/>
      <c r="E8" s="118"/>
      <c r="F8" s="118"/>
      <c r="G8" s="118"/>
      <c r="H8" s="118"/>
      <c r="I8" s="129"/>
      <c r="J8" s="130" t="s">
        <v>32</v>
      </c>
      <c r="K8" s="130" t="s">
        <v>200</v>
      </c>
      <c r="L8" s="118"/>
      <c r="M8" s="118"/>
      <c r="N8" s="118"/>
      <c r="O8" s="118"/>
      <c r="P8" s="118"/>
      <c r="Q8" s="118"/>
      <c r="R8" s="118"/>
      <c r="S8" s="117"/>
      <c r="T8" s="117"/>
      <c r="U8" s="117"/>
      <c r="V8" s="117"/>
      <c r="W8" s="117"/>
    </row>
    <row r="9" ht="19.5" customHeight="1" spans="1:23">
      <c r="A9" s="119">
        <v>1</v>
      </c>
      <c r="B9" s="119">
        <v>2</v>
      </c>
      <c r="C9" s="119">
        <v>3</v>
      </c>
      <c r="D9" s="119">
        <v>4</v>
      </c>
      <c r="E9" s="119">
        <v>5</v>
      </c>
      <c r="F9" s="119">
        <v>6</v>
      </c>
      <c r="G9" s="119">
        <v>7</v>
      </c>
      <c r="H9" s="119">
        <v>8</v>
      </c>
      <c r="I9" s="119">
        <v>9</v>
      </c>
      <c r="J9" s="119">
        <v>10</v>
      </c>
      <c r="K9" s="119">
        <v>11</v>
      </c>
      <c r="L9" s="119">
        <v>12</v>
      </c>
      <c r="M9" s="119">
        <v>13</v>
      </c>
      <c r="N9" s="119">
        <v>14</v>
      </c>
      <c r="O9" s="119">
        <v>15</v>
      </c>
      <c r="P9" s="119">
        <v>16</v>
      </c>
      <c r="Q9" s="119">
        <v>17</v>
      </c>
      <c r="R9" s="119">
        <v>18</v>
      </c>
      <c r="S9" s="119">
        <v>19</v>
      </c>
      <c r="T9" s="119">
        <v>20</v>
      </c>
      <c r="U9" s="119">
        <v>21</v>
      </c>
      <c r="V9" s="119">
        <v>22</v>
      </c>
      <c r="W9" s="119">
        <v>23</v>
      </c>
    </row>
    <row r="10" ht="21.75" customHeight="1" spans="1:23">
      <c r="A10" s="12"/>
      <c r="B10" s="12"/>
      <c r="C10" s="12" t="s">
        <v>201</v>
      </c>
      <c r="D10" s="12"/>
      <c r="E10" s="12"/>
      <c r="F10" s="12"/>
      <c r="G10" s="12"/>
      <c r="H10" s="12"/>
      <c r="I10" s="25">
        <v>20000</v>
      </c>
      <c r="J10" s="25">
        <v>20000</v>
      </c>
      <c r="K10" s="25">
        <v>20000</v>
      </c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</row>
    <row r="11" ht="21.75" customHeight="1" spans="1:23">
      <c r="A11" s="12" t="s">
        <v>202</v>
      </c>
      <c r="B11" s="12" t="s">
        <v>203</v>
      </c>
      <c r="C11" s="12" t="s">
        <v>201</v>
      </c>
      <c r="D11" s="12" t="s">
        <v>45</v>
      </c>
      <c r="E11" s="12" t="s">
        <v>80</v>
      </c>
      <c r="F11" s="12" t="s">
        <v>81</v>
      </c>
      <c r="G11" s="12" t="s">
        <v>190</v>
      </c>
      <c r="H11" s="12" t="s">
        <v>191</v>
      </c>
      <c r="I11" s="25">
        <v>7800</v>
      </c>
      <c r="J11" s="25">
        <v>7800</v>
      </c>
      <c r="K11" s="25">
        <v>7800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</row>
    <row r="12" ht="21.75" customHeight="1" spans="1:23">
      <c r="A12" s="12" t="s">
        <v>202</v>
      </c>
      <c r="B12" s="12" t="s">
        <v>203</v>
      </c>
      <c r="C12" s="12" t="s">
        <v>201</v>
      </c>
      <c r="D12" s="12" t="s">
        <v>45</v>
      </c>
      <c r="E12" s="12" t="s">
        <v>80</v>
      </c>
      <c r="F12" s="12" t="s">
        <v>81</v>
      </c>
      <c r="G12" s="12" t="s">
        <v>204</v>
      </c>
      <c r="H12" s="12" t="s">
        <v>205</v>
      </c>
      <c r="I12" s="25">
        <v>6683.2</v>
      </c>
      <c r="J12" s="25">
        <v>6683.2</v>
      </c>
      <c r="K12" s="25">
        <v>6683.2</v>
      </c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</row>
    <row r="13" ht="21.75" customHeight="1" spans="1:23">
      <c r="A13" s="12" t="s">
        <v>202</v>
      </c>
      <c r="B13" s="12" t="s">
        <v>203</v>
      </c>
      <c r="C13" s="12" t="s">
        <v>201</v>
      </c>
      <c r="D13" s="12" t="s">
        <v>45</v>
      </c>
      <c r="E13" s="12" t="s">
        <v>80</v>
      </c>
      <c r="F13" s="12" t="s">
        <v>81</v>
      </c>
      <c r="G13" s="12" t="s">
        <v>176</v>
      </c>
      <c r="H13" s="12" t="s">
        <v>177</v>
      </c>
      <c r="I13" s="25">
        <v>5516.8</v>
      </c>
      <c r="J13" s="25">
        <v>5516.8</v>
      </c>
      <c r="K13" s="25">
        <v>5516.8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</row>
    <row r="14" ht="18.75" customHeight="1" spans="1:23">
      <c r="A14" s="14" t="s">
        <v>88</v>
      </c>
      <c r="B14" s="15"/>
      <c r="C14" s="15"/>
      <c r="D14" s="15"/>
      <c r="E14" s="15"/>
      <c r="F14" s="15"/>
      <c r="G14" s="15"/>
      <c r="H14" s="16"/>
      <c r="I14" s="25">
        <v>20000</v>
      </c>
      <c r="J14" s="25">
        <v>20000</v>
      </c>
      <c r="K14" s="25">
        <v>20000</v>
      </c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</row>
  </sheetData>
  <mergeCells count="28">
    <mergeCell ref="A3:W3"/>
    <mergeCell ref="A4:H4"/>
    <mergeCell ref="J5:M5"/>
    <mergeCell ref="N5:P5"/>
    <mergeCell ref="R5:W5"/>
    <mergeCell ref="A14:H14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13"/>
  <sheetViews>
    <sheetView showZeros="0" workbookViewId="0">
      <pane ySplit="1" topLeftCell="A2" activePane="bottomLeft" state="frozen"/>
      <selection/>
      <selection pane="bottomLeft" activeCell="E8" sqref="E8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1" t="s">
        <v>206</v>
      </c>
    </row>
    <row r="3" ht="33" customHeight="1" spans="1:10">
      <c r="A3" s="3" t="str">
        <f>"2025"&amp;"年部门项目支出绩效目标表"</f>
        <v>2025年部门项目支出绩效目标表</v>
      </c>
      <c r="B3" s="3"/>
      <c r="C3" s="3"/>
      <c r="D3" s="3"/>
      <c r="E3" s="3"/>
      <c r="F3" s="3"/>
      <c r="G3" s="3"/>
      <c r="H3" s="3"/>
      <c r="I3" s="3"/>
      <c r="J3" s="3"/>
    </row>
    <row r="4" ht="17.25" customHeight="1" spans="1:10">
      <c r="A4" s="4" t="s">
        <v>27</v>
      </c>
      <c r="B4" s="110"/>
      <c r="C4" s="32"/>
      <c r="D4" s="32"/>
      <c r="E4" s="32"/>
      <c r="F4" s="32"/>
      <c r="G4" s="32"/>
      <c r="H4" s="32"/>
      <c r="I4" s="32"/>
      <c r="J4" s="32"/>
    </row>
    <row r="5" ht="44.25" customHeight="1" spans="1:10">
      <c r="A5" s="33" t="s">
        <v>207</v>
      </c>
      <c r="B5" s="33" t="s">
        <v>208</v>
      </c>
      <c r="C5" s="33" t="s">
        <v>209</v>
      </c>
      <c r="D5" s="33" t="s">
        <v>210</v>
      </c>
      <c r="E5" s="33" t="s">
        <v>211</v>
      </c>
      <c r="F5" s="24" t="s">
        <v>212</v>
      </c>
      <c r="G5" s="33" t="s">
        <v>213</v>
      </c>
      <c r="H5" s="24" t="s">
        <v>214</v>
      </c>
      <c r="I5" s="24" t="s">
        <v>215</v>
      </c>
      <c r="J5" s="33" t="s">
        <v>216</v>
      </c>
    </row>
    <row r="6" ht="19.5" customHeight="1" spans="1:10">
      <c r="A6" s="33">
        <v>1</v>
      </c>
      <c r="B6" s="33">
        <v>2</v>
      </c>
      <c r="C6" s="33">
        <v>3</v>
      </c>
      <c r="D6" s="33">
        <v>4</v>
      </c>
      <c r="E6" s="33">
        <v>5</v>
      </c>
      <c r="F6" s="24">
        <v>6</v>
      </c>
      <c r="G6" s="33">
        <v>7</v>
      </c>
      <c r="H6" s="24">
        <v>8</v>
      </c>
      <c r="I6" s="24">
        <v>9</v>
      </c>
      <c r="J6" s="33">
        <v>10</v>
      </c>
    </row>
    <row r="7" ht="40.5" customHeight="1" spans="1:10">
      <c r="A7" s="12" t="s">
        <v>45</v>
      </c>
      <c r="B7" s="12"/>
      <c r="C7" s="12"/>
      <c r="D7" s="12"/>
      <c r="E7" s="12"/>
      <c r="F7" s="12"/>
      <c r="G7" s="12"/>
      <c r="H7" s="12"/>
      <c r="I7" s="12"/>
      <c r="J7" s="12"/>
    </row>
    <row r="8" ht="40.5" customHeight="1" spans="1:10">
      <c r="A8" s="90" t="s">
        <v>201</v>
      </c>
      <c r="B8" s="12" t="s">
        <v>217</v>
      </c>
      <c r="C8" s="12" t="s">
        <v>218</v>
      </c>
      <c r="D8" s="12" t="s">
        <v>219</v>
      </c>
      <c r="E8" s="12" t="s">
        <v>220</v>
      </c>
      <c r="F8" s="13" t="s">
        <v>221</v>
      </c>
      <c r="G8" s="12" t="s">
        <v>104</v>
      </c>
      <c r="H8" s="13" t="s">
        <v>222</v>
      </c>
      <c r="I8" s="13" t="s">
        <v>223</v>
      </c>
      <c r="J8" s="12" t="s">
        <v>224</v>
      </c>
    </row>
    <row r="9" ht="40.5" customHeight="1" spans="1:10">
      <c r="A9" s="90" t="s">
        <v>201</v>
      </c>
      <c r="B9" s="12" t="s">
        <v>217</v>
      </c>
      <c r="C9" s="12" t="s">
        <v>218</v>
      </c>
      <c r="D9" s="12" t="s">
        <v>219</v>
      </c>
      <c r="E9" s="12" t="s">
        <v>225</v>
      </c>
      <c r="F9" s="13" t="s">
        <v>221</v>
      </c>
      <c r="G9" s="12" t="s">
        <v>105</v>
      </c>
      <c r="H9" s="13" t="s">
        <v>226</v>
      </c>
      <c r="I9" s="13" t="s">
        <v>223</v>
      </c>
      <c r="J9" s="12" t="s">
        <v>227</v>
      </c>
    </row>
    <row r="10" ht="40.5" customHeight="1" spans="1:10">
      <c r="A10" s="90" t="s">
        <v>201</v>
      </c>
      <c r="B10" s="12" t="s">
        <v>217</v>
      </c>
      <c r="C10" s="12" t="s">
        <v>218</v>
      </c>
      <c r="D10" s="12" t="s">
        <v>228</v>
      </c>
      <c r="E10" s="12" t="s">
        <v>229</v>
      </c>
      <c r="F10" s="13" t="s">
        <v>230</v>
      </c>
      <c r="G10" s="12" t="s">
        <v>231</v>
      </c>
      <c r="H10" s="13" t="s">
        <v>232</v>
      </c>
      <c r="I10" s="13" t="s">
        <v>223</v>
      </c>
      <c r="J10" s="12" t="s">
        <v>233</v>
      </c>
    </row>
    <row r="11" ht="40.5" customHeight="1" spans="1:10">
      <c r="A11" s="90" t="s">
        <v>201</v>
      </c>
      <c r="B11" s="12" t="s">
        <v>217</v>
      </c>
      <c r="C11" s="12" t="s">
        <v>218</v>
      </c>
      <c r="D11" s="12" t="s">
        <v>234</v>
      </c>
      <c r="E11" s="12" t="s">
        <v>235</v>
      </c>
      <c r="F11" s="13" t="s">
        <v>230</v>
      </c>
      <c r="G11" s="12" t="s">
        <v>236</v>
      </c>
      <c r="H11" s="13" t="s">
        <v>237</v>
      </c>
      <c r="I11" s="13" t="s">
        <v>223</v>
      </c>
      <c r="J11" s="12" t="s">
        <v>238</v>
      </c>
    </row>
    <row r="12" ht="40.5" customHeight="1" spans="1:10">
      <c r="A12" s="90" t="s">
        <v>201</v>
      </c>
      <c r="B12" s="12" t="s">
        <v>217</v>
      </c>
      <c r="C12" s="12" t="s">
        <v>239</v>
      </c>
      <c r="D12" s="12" t="s">
        <v>240</v>
      </c>
      <c r="E12" s="12" t="s">
        <v>241</v>
      </c>
      <c r="F12" s="13" t="s">
        <v>221</v>
      </c>
      <c r="G12" s="12" t="s">
        <v>242</v>
      </c>
      <c r="H12" s="13"/>
      <c r="I12" s="13" t="s">
        <v>243</v>
      </c>
      <c r="J12" s="12" t="s">
        <v>241</v>
      </c>
    </row>
    <row r="13" ht="40.5" customHeight="1" spans="1:10">
      <c r="A13" s="90" t="s">
        <v>201</v>
      </c>
      <c r="B13" s="12" t="s">
        <v>217</v>
      </c>
      <c r="C13" s="12" t="s">
        <v>244</v>
      </c>
      <c r="D13" s="12" t="s">
        <v>245</v>
      </c>
      <c r="E13" s="12" t="s">
        <v>246</v>
      </c>
      <c r="F13" s="13" t="s">
        <v>247</v>
      </c>
      <c r="G13" s="12" t="s">
        <v>248</v>
      </c>
      <c r="H13" s="13" t="s">
        <v>249</v>
      </c>
      <c r="I13" s="13" t="s">
        <v>223</v>
      </c>
      <c r="J13" s="12" t="s">
        <v>250</v>
      </c>
    </row>
  </sheetData>
  <mergeCells count="4">
    <mergeCell ref="A3:J3"/>
    <mergeCell ref="A4:H4"/>
    <mergeCell ref="A8:A13"/>
    <mergeCell ref="B8:B1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6">
        <v>1</v>
      </c>
      <c r="B2" s="97">
        <v>0</v>
      </c>
      <c r="C2" s="96">
        <v>1</v>
      </c>
      <c r="D2" s="98"/>
      <c r="E2" s="98"/>
      <c r="F2" s="109" t="s">
        <v>251</v>
      </c>
    </row>
    <row r="3" ht="36.75" customHeight="1" spans="1:6">
      <c r="A3" s="99" t="str">
        <f>"2025"&amp;"年部门政府性基金预算支出预算表"</f>
        <v>2025年部门政府性基金预算支出预算表</v>
      </c>
      <c r="B3" s="99" t="s">
        <v>252</v>
      </c>
      <c r="C3" s="99"/>
      <c r="D3" s="99"/>
      <c r="E3" s="99"/>
      <c r="F3" s="99"/>
    </row>
    <row r="4" ht="13.5" customHeight="1" spans="1:6">
      <c r="A4" s="4" t="s">
        <v>27</v>
      </c>
      <c r="B4" s="4"/>
      <c r="C4" s="4"/>
      <c r="D4" s="95"/>
      <c r="E4" s="95"/>
      <c r="F4" s="95" t="s">
        <v>1</v>
      </c>
    </row>
    <row r="5" ht="19.5" customHeight="1" spans="1:6">
      <c r="A5" s="100" t="s">
        <v>118</v>
      </c>
      <c r="B5" s="101" t="s">
        <v>47</v>
      </c>
      <c r="C5" s="102" t="s">
        <v>48</v>
      </c>
      <c r="D5" s="22" t="s">
        <v>253</v>
      </c>
      <c r="E5" s="22"/>
      <c r="F5" s="23"/>
    </row>
    <row r="6" ht="18.75" customHeight="1" spans="1:6">
      <c r="A6" s="103"/>
      <c r="B6" s="104"/>
      <c r="C6" s="91"/>
      <c r="D6" s="88" t="s">
        <v>30</v>
      </c>
      <c r="E6" s="88" t="s">
        <v>49</v>
      </c>
      <c r="F6" s="88" t="s">
        <v>50</v>
      </c>
    </row>
    <row r="7" ht="18.75" customHeight="1" spans="1:6">
      <c r="A7" s="103">
        <v>1</v>
      </c>
      <c r="B7" s="105" t="s">
        <v>104</v>
      </c>
      <c r="C7" s="91">
        <v>3</v>
      </c>
      <c r="D7" s="88">
        <v>4</v>
      </c>
      <c r="E7" s="88">
        <v>5</v>
      </c>
      <c r="F7" s="88">
        <v>6</v>
      </c>
    </row>
    <row r="8" ht="21" customHeight="1" spans="1:6">
      <c r="A8" s="12"/>
      <c r="B8" s="12"/>
      <c r="C8" s="12"/>
      <c r="D8" s="25"/>
      <c r="E8" s="25"/>
      <c r="F8" s="25"/>
    </row>
    <row r="9" ht="21" customHeight="1" spans="1:6">
      <c r="A9" s="12"/>
      <c r="B9" s="12"/>
      <c r="C9" s="12"/>
      <c r="D9" s="25"/>
      <c r="E9" s="25"/>
      <c r="F9" s="25"/>
    </row>
    <row r="10" ht="18.75" customHeight="1" spans="1:6">
      <c r="A10" s="106" t="s">
        <v>88</v>
      </c>
      <c r="B10" s="107" t="s">
        <v>88</v>
      </c>
      <c r="C10" s="108" t="s">
        <v>88</v>
      </c>
      <c r="D10" s="25"/>
      <c r="E10" s="25"/>
      <c r="F10" s="25"/>
    </row>
    <row r="11" customHeight="1" spans="1:1">
      <c r="A11" t="s">
        <v>254</v>
      </c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6"/>
  <sheetViews>
    <sheetView showZeros="0" topLeftCell="H1" workbookViewId="0">
      <pane ySplit="1" topLeftCell="A2" activePane="bottomLeft" state="frozen"/>
      <selection/>
      <selection pane="bottomLeft" activeCell="A4" sqref="A4:F4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customHeight="1" spans="1:17">
      <c r="A2" s="17"/>
      <c r="B2" s="17"/>
      <c r="C2" s="17"/>
      <c r="D2" s="17"/>
      <c r="E2" s="17"/>
      <c r="F2" s="17"/>
      <c r="G2" s="17"/>
      <c r="H2" s="17"/>
      <c r="I2" s="17"/>
      <c r="J2" s="17"/>
      <c r="O2" s="80"/>
      <c r="P2" s="80"/>
      <c r="Q2" s="37" t="s">
        <v>255</v>
      </c>
    </row>
    <row r="3" ht="35.25" customHeight="1" spans="1:17">
      <c r="A3" s="31" t="str">
        <f>"2025"&amp;"年部门政府采购预算表"</f>
        <v>2025年部门政府采购预算表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ht="18.75" customHeight="1" spans="1:17">
      <c r="A4" s="87" t="s">
        <v>27</v>
      </c>
      <c r="B4" s="87"/>
      <c r="C4" s="87"/>
      <c r="D4" s="87"/>
      <c r="E4" s="87"/>
      <c r="F4" s="87"/>
      <c r="G4" s="19"/>
      <c r="H4" s="19"/>
      <c r="I4" s="19"/>
      <c r="J4" s="19"/>
      <c r="K4" s="32"/>
      <c r="L4" s="32"/>
      <c r="M4" s="32"/>
      <c r="N4" s="32"/>
      <c r="O4" s="20"/>
      <c r="P4" s="20"/>
      <c r="Q4" s="95" t="s">
        <v>110</v>
      </c>
    </row>
    <row r="5" ht="15.75" customHeight="1" spans="1:17">
      <c r="A5" s="6" t="s">
        <v>256</v>
      </c>
      <c r="B5" s="69" t="s">
        <v>257</v>
      </c>
      <c r="C5" s="69" t="s">
        <v>258</v>
      </c>
      <c r="D5" s="69" t="s">
        <v>259</v>
      </c>
      <c r="E5" s="69" t="s">
        <v>260</v>
      </c>
      <c r="F5" s="69" t="s">
        <v>261</v>
      </c>
      <c r="G5" s="40" t="s">
        <v>125</v>
      </c>
      <c r="H5" s="40"/>
      <c r="I5" s="40"/>
      <c r="J5" s="40"/>
      <c r="K5" s="40"/>
      <c r="L5" s="40"/>
      <c r="M5" s="40"/>
      <c r="N5" s="40"/>
      <c r="O5" s="40"/>
      <c r="P5" s="40"/>
      <c r="Q5" s="41"/>
    </row>
    <row r="6" ht="17.25" customHeight="1" spans="1:17">
      <c r="A6" s="8"/>
      <c r="B6" s="71"/>
      <c r="C6" s="71"/>
      <c r="D6" s="71"/>
      <c r="E6" s="71"/>
      <c r="F6" s="71"/>
      <c r="G6" s="71" t="s">
        <v>30</v>
      </c>
      <c r="H6" s="71" t="s">
        <v>33</v>
      </c>
      <c r="I6" s="71" t="s">
        <v>262</v>
      </c>
      <c r="J6" s="71" t="s">
        <v>263</v>
      </c>
      <c r="K6" s="72" t="s">
        <v>264</v>
      </c>
      <c r="L6" s="81" t="s">
        <v>52</v>
      </c>
      <c r="M6" s="81"/>
      <c r="N6" s="81"/>
      <c r="O6" s="81"/>
      <c r="P6" s="81"/>
      <c r="Q6" s="73"/>
    </row>
    <row r="7" ht="54" customHeight="1" spans="1:17">
      <c r="A7" s="10"/>
      <c r="B7" s="73"/>
      <c r="C7" s="73"/>
      <c r="D7" s="73"/>
      <c r="E7" s="73"/>
      <c r="F7" s="73"/>
      <c r="G7" s="73"/>
      <c r="H7" s="73" t="s">
        <v>32</v>
      </c>
      <c r="I7" s="73"/>
      <c r="J7" s="73"/>
      <c r="K7" s="74"/>
      <c r="L7" s="73" t="s">
        <v>32</v>
      </c>
      <c r="M7" s="73" t="s">
        <v>39</v>
      </c>
      <c r="N7" s="73" t="s">
        <v>134</v>
      </c>
      <c r="O7" s="82" t="s">
        <v>41</v>
      </c>
      <c r="P7" s="74" t="s">
        <v>42</v>
      </c>
      <c r="Q7" s="73" t="s">
        <v>43</v>
      </c>
    </row>
    <row r="8" ht="19.5" customHeight="1" spans="1:17">
      <c r="A8" s="30">
        <v>1</v>
      </c>
      <c r="B8" s="88">
        <v>2</v>
      </c>
      <c r="C8" s="88">
        <v>3</v>
      </c>
      <c r="D8" s="88">
        <v>4</v>
      </c>
      <c r="E8" s="88">
        <v>5</v>
      </c>
      <c r="F8" s="88">
        <v>6</v>
      </c>
      <c r="G8" s="91">
        <v>7</v>
      </c>
      <c r="H8" s="91">
        <v>8</v>
      </c>
      <c r="I8" s="91">
        <v>9</v>
      </c>
      <c r="J8" s="91">
        <v>10</v>
      </c>
      <c r="K8" s="91">
        <v>11</v>
      </c>
      <c r="L8" s="91">
        <v>12</v>
      </c>
      <c r="M8" s="91">
        <v>13</v>
      </c>
      <c r="N8" s="91">
        <v>14</v>
      </c>
      <c r="O8" s="91">
        <v>15</v>
      </c>
      <c r="P8" s="91">
        <v>16</v>
      </c>
      <c r="Q8" s="91">
        <v>17</v>
      </c>
    </row>
    <row r="9" ht="21" customHeight="1" spans="1:17">
      <c r="A9" s="12" t="s">
        <v>45</v>
      </c>
      <c r="B9" s="89"/>
      <c r="C9" s="89"/>
      <c r="D9" s="89"/>
      <c r="E9" s="92">
        <v>11</v>
      </c>
      <c r="F9" s="25">
        <v>20625</v>
      </c>
      <c r="G9" s="25">
        <v>25625</v>
      </c>
      <c r="H9" s="25">
        <v>25625</v>
      </c>
      <c r="I9" s="25"/>
      <c r="J9" s="25"/>
      <c r="K9" s="25"/>
      <c r="L9" s="25"/>
      <c r="M9" s="25"/>
      <c r="N9" s="25"/>
      <c r="O9" s="25"/>
      <c r="P9" s="25"/>
      <c r="Q9" s="25"/>
    </row>
    <row r="10" ht="21" customHeight="1" spans="1:17">
      <c r="A10" s="90" t="s">
        <v>169</v>
      </c>
      <c r="B10" s="12" t="s">
        <v>265</v>
      </c>
      <c r="C10" s="12" t="s">
        <v>266</v>
      </c>
      <c r="D10" s="13" t="s">
        <v>267</v>
      </c>
      <c r="E10" s="93">
        <v>1</v>
      </c>
      <c r="F10" s="25"/>
      <c r="G10" s="25">
        <v>5000</v>
      </c>
      <c r="H10" s="25">
        <v>5000</v>
      </c>
      <c r="I10" s="25"/>
      <c r="J10" s="25"/>
      <c r="K10" s="25"/>
      <c r="L10" s="25"/>
      <c r="M10" s="25"/>
      <c r="N10" s="25"/>
      <c r="O10" s="25"/>
      <c r="P10" s="25"/>
      <c r="Q10" s="25"/>
    </row>
    <row r="11" ht="21" customHeight="1" spans="1:17">
      <c r="A11" s="90" t="s">
        <v>173</v>
      </c>
      <c r="B11" s="12" t="s">
        <v>268</v>
      </c>
      <c r="C11" s="12" t="s">
        <v>269</v>
      </c>
      <c r="D11" s="13" t="s">
        <v>270</v>
      </c>
      <c r="E11" s="93">
        <v>1</v>
      </c>
      <c r="F11" s="25">
        <v>4000</v>
      </c>
      <c r="G11" s="25">
        <v>4000</v>
      </c>
      <c r="H11" s="25">
        <v>4000</v>
      </c>
      <c r="I11" s="25"/>
      <c r="J11" s="25"/>
      <c r="K11" s="25"/>
      <c r="L11" s="25"/>
      <c r="M11" s="25"/>
      <c r="N11" s="25"/>
      <c r="O11" s="25"/>
      <c r="P11" s="25"/>
      <c r="Q11" s="25"/>
    </row>
    <row r="12" ht="21" customHeight="1" spans="1:17">
      <c r="A12" s="90" t="s">
        <v>173</v>
      </c>
      <c r="B12" s="12" t="s">
        <v>271</v>
      </c>
      <c r="C12" s="12" t="s">
        <v>272</v>
      </c>
      <c r="D12" s="13" t="s">
        <v>232</v>
      </c>
      <c r="E12" s="93">
        <v>1</v>
      </c>
      <c r="F12" s="25">
        <v>4000</v>
      </c>
      <c r="G12" s="25">
        <v>4000</v>
      </c>
      <c r="H12" s="25">
        <v>4000</v>
      </c>
      <c r="I12" s="25"/>
      <c r="J12" s="25"/>
      <c r="K12" s="25"/>
      <c r="L12" s="25"/>
      <c r="M12" s="25"/>
      <c r="N12" s="25"/>
      <c r="O12" s="25"/>
      <c r="P12" s="25"/>
      <c r="Q12" s="25"/>
    </row>
    <row r="13" ht="21" customHeight="1" spans="1:17">
      <c r="A13" s="90" t="s">
        <v>173</v>
      </c>
      <c r="B13" s="12" t="s">
        <v>273</v>
      </c>
      <c r="C13" s="12" t="s">
        <v>266</v>
      </c>
      <c r="D13" s="13" t="s">
        <v>274</v>
      </c>
      <c r="E13" s="93">
        <v>1</v>
      </c>
      <c r="F13" s="25">
        <v>10000</v>
      </c>
      <c r="G13" s="25">
        <v>10000</v>
      </c>
      <c r="H13" s="25">
        <v>10000</v>
      </c>
      <c r="I13" s="25"/>
      <c r="J13" s="25"/>
      <c r="K13" s="25"/>
      <c r="L13" s="25"/>
      <c r="M13" s="25"/>
      <c r="N13" s="25"/>
      <c r="O13" s="25"/>
      <c r="P13" s="25"/>
      <c r="Q13" s="25"/>
    </row>
    <row r="14" ht="21" customHeight="1" spans="1:17">
      <c r="A14" s="90" t="s">
        <v>179</v>
      </c>
      <c r="B14" s="12" t="s">
        <v>275</v>
      </c>
      <c r="C14" s="12" t="s">
        <v>276</v>
      </c>
      <c r="D14" s="13" t="s">
        <v>277</v>
      </c>
      <c r="E14" s="93">
        <v>2</v>
      </c>
      <c r="F14" s="25">
        <v>1800</v>
      </c>
      <c r="G14" s="25">
        <v>1800</v>
      </c>
      <c r="H14" s="25">
        <v>1800</v>
      </c>
      <c r="I14" s="25"/>
      <c r="J14" s="25"/>
      <c r="K14" s="25"/>
      <c r="L14" s="25"/>
      <c r="M14" s="25"/>
      <c r="N14" s="25"/>
      <c r="O14" s="25"/>
      <c r="P14" s="25"/>
      <c r="Q14" s="25"/>
    </row>
    <row r="15" ht="21" customHeight="1" spans="1:17">
      <c r="A15" s="90" t="s">
        <v>179</v>
      </c>
      <c r="B15" s="12" t="s">
        <v>278</v>
      </c>
      <c r="C15" s="12" t="s">
        <v>279</v>
      </c>
      <c r="D15" s="13" t="s">
        <v>280</v>
      </c>
      <c r="E15" s="93">
        <v>5</v>
      </c>
      <c r="F15" s="25">
        <v>825</v>
      </c>
      <c r="G15" s="25">
        <v>825</v>
      </c>
      <c r="H15" s="25">
        <v>825</v>
      </c>
      <c r="I15" s="25"/>
      <c r="J15" s="25"/>
      <c r="K15" s="25"/>
      <c r="L15" s="25"/>
      <c r="M15" s="25"/>
      <c r="N15" s="25"/>
      <c r="O15" s="25"/>
      <c r="P15" s="25"/>
      <c r="Q15" s="25"/>
    </row>
    <row r="16" ht="21" customHeight="1" spans="1:17">
      <c r="A16" s="76" t="s">
        <v>88</v>
      </c>
      <c r="B16" s="77"/>
      <c r="C16" s="77"/>
      <c r="D16" s="77"/>
      <c r="E16" s="94"/>
      <c r="F16" s="25">
        <v>20625</v>
      </c>
      <c r="G16" s="25">
        <v>25625</v>
      </c>
      <c r="H16" s="25">
        <v>25625</v>
      </c>
      <c r="I16" s="25"/>
      <c r="J16" s="25"/>
      <c r="K16" s="25"/>
      <c r="L16" s="25"/>
      <c r="M16" s="25"/>
      <c r="N16" s="25"/>
      <c r="O16" s="25"/>
      <c r="P16" s="25"/>
      <c r="Q16" s="25"/>
    </row>
  </sheetData>
  <mergeCells count="16">
    <mergeCell ref="A3:Q3"/>
    <mergeCell ref="A4:F4"/>
    <mergeCell ref="G5:Q5"/>
    <mergeCell ref="L6:Q6"/>
    <mergeCell ref="A16:E16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2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6"/>
      <c r="B2" s="66"/>
      <c r="C2" s="67"/>
      <c r="D2" s="66"/>
      <c r="E2" s="66"/>
      <c r="F2" s="66"/>
      <c r="G2" s="66"/>
      <c r="H2" s="78"/>
      <c r="I2" s="66"/>
      <c r="J2" s="66"/>
      <c r="K2" s="66"/>
      <c r="L2" s="80"/>
      <c r="M2" s="83"/>
      <c r="N2" s="84" t="s">
        <v>281</v>
      </c>
    </row>
    <row r="3" ht="34.5" customHeight="1" spans="1:14">
      <c r="A3" s="31" t="str">
        <f>"2025"&amp;"年部门政府购买服务预算表"</f>
        <v>2025年部门政府购买服务预算表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ht="18.75" customHeight="1" spans="1:14">
      <c r="A4" s="4" t="s">
        <v>27</v>
      </c>
      <c r="B4" s="4"/>
      <c r="C4" s="4"/>
      <c r="D4" s="68"/>
      <c r="E4" s="68"/>
      <c r="F4" s="68"/>
      <c r="G4" s="68"/>
      <c r="H4" s="79"/>
      <c r="I4" s="68"/>
      <c r="J4" s="68"/>
      <c r="K4" s="68"/>
      <c r="L4" s="20"/>
      <c r="M4" s="85"/>
      <c r="N4" s="86" t="s">
        <v>110</v>
      </c>
    </row>
    <row r="5" ht="18.75" customHeight="1" spans="1:14">
      <c r="A5" s="6" t="s">
        <v>256</v>
      </c>
      <c r="B5" s="69" t="s">
        <v>282</v>
      </c>
      <c r="C5" s="70" t="s">
        <v>283</v>
      </c>
      <c r="D5" s="40" t="s">
        <v>125</v>
      </c>
      <c r="E5" s="40"/>
      <c r="F5" s="40"/>
      <c r="G5" s="40"/>
      <c r="H5" s="40"/>
      <c r="I5" s="40"/>
      <c r="J5" s="40"/>
      <c r="K5" s="40"/>
      <c r="L5" s="40"/>
      <c r="M5" s="40"/>
      <c r="N5" s="41"/>
    </row>
    <row r="6" ht="17.25" customHeight="1" spans="1:14">
      <c r="A6" s="8"/>
      <c r="B6" s="71"/>
      <c r="C6" s="72"/>
      <c r="D6" s="71" t="s">
        <v>30</v>
      </c>
      <c r="E6" s="71" t="s">
        <v>33</v>
      </c>
      <c r="F6" s="71" t="s">
        <v>262</v>
      </c>
      <c r="G6" s="71" t="s">
        <v>263</v>
      </c>
      <c r="H6" s="72" t="s">
        <v>264</v>
      </c>
      <c r="I6" s="81" t="s">
        <v>52</v>
      </c>
      <c r="J6" s="81"/>
      <c r="K6" s="81"/>
      <c r="L6" s="81"/>
      <c r="M6" s="81"/>
      <c r="N6" s="73"/>
    </row>
    <row r="7" ht="54" customHeight="1" spans="1:14">
      <c r="A7" s="10"/>
      <c r="B7" s="73"/>
      <c r="C7" s="74"/>
      <c r="D7" s="73"/>
      <c r="E7" s="73"/>
      <c r="F7" s="73"/>
      <c r="G7" s="73"/>
      <c r="H7" s="74"/>
      <c r="I7" s="73" t="s">
        <v>32</v>
      </c>
      <c r="J7" s="73" t="s">
        <v>39</v>
      </c>
      <c r="K7" s="73" t="s">
        <v>134</v>
      </c>
      <c r="L7" s="82" t="s">
        <v>41</v>
      </c>
      <c r="M7" s="74" t="s">
        <v>42</v>
      </c>
      <c r="N7" s="73" t="s">
        <v>43</v>
      </c>
    </row>
    <row r="8" ht="19.5" customHeight="1" spans="1:14">
      <c r="A8" s="75">
        <v>1</v>
      </c>
      <c r="B8" s="75">
        <v>2</v>
      </c>
      <c r="C8" s="75">
        <v>3</v>
      </c>
      <c r="D8" s="75">
        <v>4</v>
      </c>
      <c r="E8" s="75">
        <v>5</v>
      </c>
      <c r="F8" s="75">
        <v>6</v>
      </c>
      <c r="G8" s="75">
        <v>7</v>
      </c>
      <c r="H8" s="75">
        <v>8</v>
      </c>
      <c r="I8" s="75">
        <v>9</v>
      </c>
      <c r="J8" s="75">
        <v>10</v>
      </c>
      <c r="K8" s="75">
        <v>11</v>
      </c>
      <c r="L8" s="75">
        <v>12</v>
      </c>
      <c r="M8" s="75">
        <v>13</v>
      </c>
      <c r="N8" s="75">
        <v>14</v>
      </c>
    </row>
    <row r="9" ht="21" customHeight="1" spans="1:14">
      <c r="A9" s="12"/>
      <c r="B9" s="12"/>
      <c r="C9" s="12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</row>
    <row r="10" ht="21" customHeight="1" spans="1:14">
      <c r="A10" s="12"/>
      <c r="B10" s="12"/>
      <c r="C10" s="12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</row>
    <row r="11" ht="21" customHeight="1" spans="1:14">
      <c r="A11" s="76" t="s">
        <v>88</v>
      </c>
      <c r="B11" s="77"/>
      <c r="C11" s="77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</row>
    <row r="12" customHeight="1" spans="1:1">
      <c r="A12" t="s">
        <v>254</v>
      </c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workbookViewId="0">
      <pane ySplit="1" topLeftCell="A2" activePane="bottomLeft" state="frozen"/>
      <selection/>
      <selection pane="bottomLeft" activeCell="A10" sqref="A10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58"/>
      <c r="B2" s="58"/>
      <c r="C2" s="58"/>
      <c r="D2" s="58"/>
      <c r="E2" s="58"/>
      <c r="F2" s="64"/>
      <c r="G2" s="64" t="s">
        <v>284</v>
      </c>
    </row>
    <row r="3" ht="27.75" customHeight="1" spans="1:7">
      <c r="A3" s="59" t="s">
        <v>285</v>
      </c>
      <c r="B3" s="43"/>
      <c r="C3" s="43"/>
      <c r="D3" s="43"/>
      <c r="E3" s="43"/>
      <c r="F3" s="43"/>
      <c r="G3" s="43"/>
    </row>
    <row r="4" ht="18" customHeight="1" spans="1:7">
      <c r="A4" s="60" t="s">
        <v>27</v>
      </c>
      <c r="B4" s="61"/>
      <c r="C4" s="61"/>
      <c r="D4" s="61"/>
      <c r="E4" s="61"/>
      <c r="F4" s="65"/>
      <c r="G4" s="65" t="s">
        <v>110</v>
      </c>
    </row>
    <row r="5" ht="19.5" customHeight="1" spans="1:7">
      <c r="A5" s="62" t="s">
        <v>286</v>
      </c>
      <c r="B5" s="47" t="s">
        <v>121</v>
      </c>
      <c r="C5" s="47" t="s">
        <v>122</v>
      </c>
      <c r="D5" s="47" t="s">
        <v>125</v>
      </c>
      <c r="E5" s="47"/>
      <c r="F5" s="47"/>
      <c r="G5" s="47" t="s">
        <v>287</v>
      </c>
    </row>
    <row r="6" ht="40.5" customHeight="1" spans="1:7">
      <c r="A6" s="63"/>
      <c r="B6" s="47"/>
      <c r="C6" s="47"/>
      <c r="D6" s="47" t="s">
        <v>30</v>
      </c>
      <c r="E6" s="46" t="s">
        <v>33</v>
      </c>
      <c r="F6" s="46" t="s">
        <v>288</v>
      </c>
      <c r="G6" s="46"/>
    </row>
    <row r="7" ht="19.5" customHeight="1" spans="1:7">
      <c r="A7" s="47">
        <v>1</v>
      </c>
      <c r="B7" s="47">
        <v>2</v>
      </c>
      <c r="C7" s="47">
        <v>3</v>
      </c>
      <c r="D7" s="47">
        <v>4</v>
      </c>
      <c r="E7" s="47">
        <v>5</v>
      </c>
      <c r="F7" s="47">
        <v>6</v>
      </c>
      <c r="G7" s="47">
        <v>7</v>
      </c>
    </row>
    <row r="8" ht="19.5" customHeight="1" spans="1:7">
      <c r="A8" s="48"/>
      <c r="B8" s="25"/>
      <c r="C8" s="25"/>
      <c r="D8" s="25"/>
      <c r="E8" s="25"/>
      <c r="F8" s="25"/>
      <c r="G8" s="25"/>
    </row>
    <row r="9" ht="19.5" customHeight="1" spans="1:7">
      <c r="A9" s="48"/>
      <c r="B9" s="12"/>
      <c r="C9" s="12"/>
      <c r="D9" s="25"/>
      <c r="E9" s="25"/>
      <c r="F9" s="25"/>
      <c r="G9" s="25"/>
    </row>
    <row r="10" customHeight="1" spans="1:1">
      <c r="A10" t="s">
        <v>254</v>
      </c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A9" sqref="A9"/>
    </sheetView>
  </sheetViews>
  <sheetFormatPr defaultColWidth="10.6555555555556" defaultRowHeight="12" customHeight="1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6" t="s">
        <v>289</v>
      </c>
    </row>
    <row r="3" ht="28.5" customHeight="1" spans="1:10">
      <c r="A3" s="43" t="s">
        <v>290</v>
      </c>
      <c r="B3" s="43"/>
      <c r="C3" s="43"/>
      <c r="D3" s="43"/>
      <c r="E3" s="43"/>
      <c r="F3" s="51"/>
      <c r="G3" s="43"/>
      <c r="H3" s="51"/>
      <c r="I3" s="51"/>
      <c r="J3" s="43"/>
    </row>
    <row r="4" ht="17.25" customHeight="1" spans="1:10">
      <c r="A4" s="44" t="s">
        <v>27</v>
      </c>
      <c r="B4" s="45"/>
      <c r="C4" s="45"/>
      <c r="D4" s="45"/>
      <c r="E4" s="45"/>
      <c r="F4" s="52"/>
      <c r="G4" s="45"/>
      <c r="H4" s="52"/>
      <c r="I4" s="57"/>
      <c r="J4" s="57"/>
    </row>
    <row r="5" ht="44.25" customHeight="1" spans="1:10">
      <c r="A5" s="46" t="s">
        <v>207</v>
      </c>
      <c r="B5" s="46" t="s">
        <v>208</v>
      </c>
      <c r="C5" s="46" t="s">
        <v>209</v>
      </c>
      <c r="D5" s="46" t="s">
        <v>210</v>
      </c>
      <c r="E5" s="46" t="s">
        <v>211</v>
      </c>
      <c r="F5" s="53" t="s">
        <v>212</v>
      </c>
      <c r="G5" s="46" t="s">
        <v>213</v>
      </c>
      <c r="H5" s="53" t="s">
        <v>214</v>
      </c>
      <c r="I5" s="53" t="s">
        <v>215</v>
      </c>
      <c r="J5" s="46" t="s">
        <v>216</v>
      </c>
    </row>
    <row r="6" ht="14.25" customHeight="1" spans="1:10">
      <c r="A6" s="47">
        <v>1</v>
      </c>
      <c r="B6" s="47">
        <v>2</v>
      </c>
      <c r="C6" s="47">
        <v>3</v>
      </c>
      <c r="D6" s="47">
        <v>4</v>
      </c>
      <c r="E6" s="47">
        <v>5</v>
      </c>
      <c r="F6" s="47">
        <v>6</v>
      </c>
      <c r="G6" s="47">
        <v>7</v>
      </c>
      <c r="H6" s="47">
        <v>8</v>
      </c>
      <c r="I6" s="47">
        <v>9</v>
      </c>
      <c r="J6" s="47">
        <v>10</v>
      </c>
    </row>
    <row r="7" ht="42" customHeight="1" spans="1:10">
      <c r="A7" s="48"/>
      <c r="B7" s="49"/>
      <c r="C7" s="49"/>
      <c r="D7" s="49"/>
      <c r="E7" s="54"/>
      <c r="F7" s="55"/>
      <c r="G7" s="54"/>
      <c r="H7" s="55"/>
      <c r="I7" s="55"/>
      <c r="J7" s="54"/>
    </row>
    <row r="8" ht="42" customHeight="1" spans="1:10">
      <c r="A8" s="48"/>
      <c r="B8" s="50"/>
      <c r="C8" s="50"/>
      <c r="D8" s="50"/>
      <c r="E8" s="48"/>
      <c r="F8" s="50"/>
      <c r="G8" s="48"/>
      <c r="H8" s="50"/>
      <c r="I8" s="50"/>
      <c r="J8" s="48"/>
    </row>
    <row r="9" customHeight="1" spans="1:1">
      <c r="A9" t="s">
        <v>254</v>
      </c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5"/>
  <sheetViews>
    <sheetView showZeros="0" workbookViewId="0">
      <pane ySplit="1" topLeftCell="A2" activePane="bottomLeft" state="frozen"/>
      <selection/>
      <selection pane="bottomLeft" activeCell="A4" sqref="A4:C4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7" t="s">
        <v>291</v>
      </c>
    </row>
    <row r="3" ht="34.5" customHeight="1" spans="1:8">
      <c r="A3" s="31" t="str">
        <f>"2025"&amp;"年新增资产配置表"</f>
        <v>2025年新增资产配置表</v>
      </c>
      <c r="B3" s="31"/>
      <c r="C3" s="31"/>
      <c r="D3" s="31"/>
      <c r="E3" s="31"/>
      <c r="F3" s="31"/>
      <c r="G3" s="31"/>
      <c r="H3" s="31"/>
    </row>
    <row r="4" ht="19.5" customHeight="1" spans="1:8">
      <c r="A4" s="4" t="s">
        <v>27</v>
      </c>
      <c r="B4" s="4"/>
      <c r="C4" s="4"/>
      <c r="D4" s="32"/>
      <c r="E4" s="32"/>
      <c r="F4" s="32"/>
      <c r="G4" s="32"/>
      <c r="H4" s="38" t="s">
        <v>110</v>
      </c>
    </row>
    <row r="5" ht="18" customHeight="1" spans="1:8">
      <c r="A5" s="6" t="s">
        <v>118</v>
      </c>
      <c r="B5" s="6" t="s">
        <v>292</v>
      </c>
      <c r="C5" s="6" t="s">
        <v>293</v>
      </c>
      <c r="D5" s="6" t="s">
        <v>294</v>
      </c>
      <c r="E5" s="6" t="s">
        <v>295</v>
      </c>
      <c r="F5" s="39" t="s">
        <v>296</v>
      </c>
      <c r="G5" s="40"/>
      <c r="H5" s="41"/>
    </row>
    <row r="6" ht="18" customHeight="1" spans="1:8">
      <c r="A6" s="10"/>
      <c r="B6" s="10"/>
      <c r="C6" s="10"/>
      <c r="D6" s="10"/>
      <c r="E6" s="10"/>
      <c r="F6" s="33" t="s">
        <v>260</v>
      </c>
      <c r="G6" s="33" t="s">
        <v>297</v>
      </c>
      <c r="H6" s="33" t="s">
        <v>298</v>
      </c>
    </row>
    <row r="7" ht="21" customHeight="1" spans="1:8">
      <c r="A7" s="33">
        <v>1</v>
      </c>
      <c r="B7" s="33">
        <v>2</v>
      </c>
      <c r="C7" s="33">
        <v>3</v>
      </c>
      <c r="D7" s="33">
        <v>4</v>
      </c>
      <c r="E7" s="33">
        <v>5</v>
      </c>
      <c r="F7" s="33">
        <v>6</v>
      </c>
      <c r="G7" s="33">
        <v>7</v>
      </c>
      <c r="H7" s="33">
        <v>8</v>
      </c>
    </row>
    <row r="8" ht="33" customHeight="1" spans="1:8">
      <c r="A8" s="34" t="s">
        <v>45</v>
      </c>
      <c r="B8" s="34"/>
      <c r="C8" s="34"/>
      <c r="D8" s="34"/>
      <c r="E8" s="13"/>
      <c r="F8" s="25">
        <v>13</v>
      </c>
      <c r="G8" s="25"/>
      <c r="H8" s="25">
        <v>38800</v>
      </c>
    </row>
    <row r="9" ht="33" customHeight="1" spans="1:8">
      <c r="A9" s="34" t="s">
        <v>45</v>
      </c>
      <c r="B9" s="34" t="s">
        <v>299</v>
      </c>
      <c r="C9" s="34" t="s">
        <v>300</v>
      </c>
      <c r="D9" s="34" t="s">
        <v>301</v>
      </c>
      <c r="E9" s="13" t="s">
        <v>277</v>
      </c>
      <c r="F9" s="25">
        <v>2</v>
      </c>
      <c r="G9" s="25">
        <v>5800</v>
      </c>
      <c r="H9" s="25">
        <v>11600</v>
      </c>
    </row>
    <row r="10" ht="33" customHeight="1" spans="1:8">
      <c r="A10" s="34" t="s">
        <v>45</v>
      </c>
      <c r="B10" s="34" t="s">
        <v>299</v>
      </c>
      <c r="C10" s="34" t="s">
        <v>302</v>
      </c>
      <c r="D10" s="34" t="s">
        <v>303</v>
      </c>
      <c r="E10" s="13" t="s">
        <v>277</v>
      </c>
      <c r="F10" s="25">
        <v>2</v>
      </c>
      <c r="G10" s="25">
        <v>6800</v>
      </c>
      <c r="H10" s="25">
        <v>13600</v>
      </c>
    </row>
    <row r="11" ht="33" customHeight="1" spans="1:8">
      <c r="A11" s="34" t="s">
        <v>45</v>
      </c>
      <c r="B11" s="34" t="s">
        <v>299</v>
      </c>
      <c r="C11" s="34" t="s">
        <v>304</v>
      </c>
      <c r="D11" s="34" t="s">
        <v>305</v>
      </c>
      <c r="E11" s="13" t="s">
        <v>277</v>
      </c>
      <c r="F11" s="25">
        <v>1</v>
      </c>
      <c r="G11" s="25">
        <v>3000</v>
      </c>
      <c r="H11" s="25">
        <v>3000</v>
      </c>
    </row>
    <row r="12" ht="33" customHeight="1" spans="1:8">
      <c r="A12" s="34" t="s">
        <v>45</v>
      </c>
      <c r="B12" s="34" t="s">
        <v>299</v>
      </c>
      <c r="C12" s="34" t="s">
        <v>306</v>
      </c>
      <c r="D12" s="34" t="s">
        <v>307</v>
      </c>
      <c r="E12" s="13" t="s">
        <v>277</v>
      </c>
      <c r="F12" s="25">
        <v>2</v>
      </c>
      <c r="G12" s="25">
        <v>2400</v>
      </c>
      <c r="H12" s="25">
        <v>4800</v>
      </c>
    </row>
    <row r="13" ht="33" customHeight="1" spans="1:8">
      <c r="A13" s="34" t="s">
        <v>45</v>
      </c>
      <c r="B13" s="34" t="s">
        <v>299</v>
      </c>
      <c r="C13" s="34" t="s">
        <v>276</v>
      </c>
      <c r="D13" s="34" t="s">
        <v>308</v>
      </c>
      <c r="E13" s="13" t="s">
        <v>277</v>
      </c>
      <c r="F13" s="25">
        <v>2</v>
      </c>
      <c r="G13" s="25">
        <v>900</v>
      </c>
      <c r="H13" s="25">
        <v>1800</v>
      </c>
    </row>
    <row r="14" ht="33" customHeight="1" spans="1:8">
      <c r="A14" s="34" t="s">
        <v>45</v>
      </c>
      <c r="B14" s="34" t="s">
        <v>309</v>
      </c>
      <c r="C14" s="34" t="s">
        <v>310</v>
      </c>
      <c r="D14" s="34" t="s">
        <v>311</v>
      </c>
      <c r="E14" s="13" t="s">
        <v>312</v>
      </c>
      <c r="F14" s="25">
        <v>4</v>
      </c>
      <c r="G14" s="25">
        <v>1000</v>
      </c>
      <c r="H14" s="25">
        <v>4000</v>
      </c>
    </row>
    <row r="15" ht="24" customHeight="1" spans="1:8">
      <c r="A15" s="35" t="s">
        <v>30</v>
      </c>
      <c r="B15" s="36"/>
      <c r="C15" s="36"/>
      <c r="D15" s="36"/>
      <c r="E15" s="42"/>
      <c r="F15" s="25">
        <v>13</v>
      </c>
      <c r="G15" s="25"/>
      <c r="H15" s="25">
        <v>38800</v>
      </c>
    </row>
  </sheetData>
  <mergeCells count="9">
    <mergeCell ref="A3:H3"/>
    <mergeCell ref="A4:C4"/>
    <mergeCell ref="F5:H5"/>
    <mergeCell ref="A15:E15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showZeros="0" topLeftCell="B1" workbookViewId="0">
      <pane ySplit="1" topLeftCell="A2" activePane="bottomLeft" state="frozen"/>
      <selection/>
      <selection pane="bottomLeft" activeCell="B12" sqref="B12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17"/>
      <c r="I2" s="17"/>
      <c r="J2" s="17"/>
      <c r="K2" s="18" t="s">
        <v>313</v>
      </c>
    </row>
    <row r="3" ht="42.75" customHeight="1" spans="1:11">
      <c r="A3" s="3" t="str">
        <f>"2025"&amp;"年上级转移支付补助项目支出预算表"</f>
        <v>2025年上级转移支付补助项目支出预算表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19.5" customHeight="1" spans="1:11">
      <c r="A4" s="4" t="s">
        <v>27</v>
      </c>
      <c r="B4" s="4"/>
      <c r="C4" s="4"/>
      <c r="D4" s="4"/>
      <c r="E4" s="4"/>
      <c r="F4" s="4"/>
      <c r="G4" s="4"/>
      <c r="H4" s="19"/>
      <c r="I4" s="19"/>
      <c r="J4" s="19"/>
      <c r="K4" s="20" t="s">
        <v>110</v>
      </c>
    </row>
    <row r="5" ht="21.75" customHeight="1" spans="1:11">
      <c r="A5" s="5" t="s">
        <v>195</v>
      </c>
      <c r="B5" s="5" t="s">
        <v>120</v>
      </c>
      <c r="C5" s="5" t="s">
        <v>196</v>
      </c>
      <c r="D5" s="6" t="s">
        <v>121</v>
      </c>
      <c r="E5" s="6" t="s">
        <v>122</v>
      </c>
      <c r="F5" s="6" t="s">
        <v>197</v>
      </c>
      <c r="G5" s="6" t="s">
        <v>198</v>
      </c>
      <c r="H5" s="28" t="s">
        <v>30</v>
      </c>
      <c r="I5" s="21" t="s">
        <v>314</v>
      </c>
      <c r="J5" s="22"/>
      <c r="K5" s="23"/>
    </row>
    <row r="6" ht="21.75" customHeight="1" spans="1:11">
      <c r="A6" s="7"/>
      <c r="B6" s="7"/>
      <c r="C6" s="7"/>
      <c r="D6" s="8"/>
      <c r="E6" s="8"/>
      <c r="F6" s="8"/>
      <c r="G6" s="8"/>
      <c r="H6" s="29"/>
      <c r="I6" s="6" t="s">
        <v>33</v>
      </c>
      <c r="J6" s="6" t="s">
        <v>34</v>
      </c>
      <c r="K6" s="6" t="s">
        <v>35</v>
      </c>
    </row>
    <row r="7" ht="40.5" customHeight="1" spans="1:11">
      <c r="A7" s="9"/>
      <c r="B7" s="9"/>
      <c r="C7" s="9"/>
      <c r="D7" s="10"/>
      <c r="E7" s="10"/>
      <c r="F7" s="10"/>
      <c r="G7" s="10"/>
      <c r="H7" s="30"/>
      <c r="I7" s="10" t="s">
        <v>32</v>
      </c>
      <c r="J7" s="10"/>
      <c r="K7" s="10"/>
    </row>
    <row r="8" ht="15" customHeight="1" spans="1:11">
      <c r="A8" s="11">
        <v>1</v>
      </c>
      <c r="B8" s="11">
        <v>2</v>
      </c>
      <c r="C8" s="11">
        <v>3</v>
      </c>
      <c r="D8" s="11">
        <v>4</v>
      </c>
      <c r="E8" s="11">
        <v>5</v>
      </c>
      <c r="F8" s="11">
        <v>6</v>
      </c>
      <c r="G8" s="11">
        <v>7</v>
      </c>
      <c r="H8" s="11">
        <v>8</v>
      </c>
      <c r="I8" s="11">
        <v>9</v>
      </c>
      <c r="J8" s="24">
        <v>10</v>
      </c>
      <c r="K8" s="24">
        <v>11</v>
      </c>
    </row>
    <row r="9" ht="18.75" customHeight="1" spans="1:11">
      <c r="A9" s="26"/>
      <c r="B9" s="27"/>
      <c r="C9" s="26"/>
      <c r="D9" s="26"/>
      <c r="E9" s="26"/>
      <c r="F9" s="26"/>
      <c r="G9" s="26"/>
      <c r="H9" s="25"/>
      <c r="I9" s="25"/>
      <c r="J9" s="25"/>
      <c r="K9" s="25"/>
    </row>
    <row r="10" ht="18.75" customHeight="1" spans="1:11">
      <c r="A10" s="27"/>
      <c r="B10" s="27"/>
      <c r="C10" s="27"/>
      <c r="D10" s="27"/>
      <c r="E10" s="27"/>
      <c r="F10" s="27"/>
      <c r="G10" s="27"/>
      <c r="H10" s="25"/>
      <c r="I10" s="25"/>
      <c r="J10" s="25"/>
      <c r="K10" s="25"/>
    </row>
    <row r="11" ht="18.75" customHeight="1" spans="1:11">
      <c r="A11" s="14" t="s">
        <v>88</v>
      </c>
      <c r="B11" s="15"/>
      <c r="C11" s="15"/>
      <c r="D11" s="15"/>
      <c r="E11" s="15"/>
      <c r="F11" s="15"/>
      <c r="G11" s="16"/>
      <c r="H11" s="25"/>
      <c r="I11" s="25"/>
      <c r="J11" s="25"/>
      <c r="K11" s="25"/>
    </row>
    <row r="12" customHeight="1" spans="2:2">
      <c r="B12" t="s">
        <v>254</v>
      </c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showZeros="0" workbookViewId="0">
      <pane ySplit="1" topLeftCell="A2" activePane="bottomLeft" state="frozen"/>
      <selection/>
      <selection pane="bottomLeft" activeCell="A4" sqref="A4:D4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17"/>
      <c r="F2" s="17"/>
      <c r="G2" s="18" t="s">
        <v>315</v>
      </c>
    </row>
    <row r="3" ht="36.75" customHeight="1" spans="1:7">
      <c r="A3" s="3" t="str">
        <f>"2025"&amp;"年部门项目中期规划预算表"</f>
        <v>2025年部门项目中期规划预算表</v>
      </c>
      <c r="B3" s="3"/>
      <c r="C3" s="3"/>
      <c r="D3" s="3"/>
      <c r="E3" s="3"/>
      <c r="F3" s="3"/>
      <c r="G3" s="3"/>
    </row>
    <row r="4" ht="22.5" customHeight="1" spans="1:7">
      <c r="A4" s="4" t="s">
        <v>27</v>
      </c>
      <c r="B4" s="4"/>
      <c r="C4" s="4"/>
      <c r="D4" s="4"/>
      <c r="E4" s="19"/>
      <c r="F4" s="19"/>
      <c r="G4" s="20" t="s">
        <v>110</v>
      </c>
    </row>
    <row r="5" ht="21.75" customHeight="1" spans="1:7">
      <c r="A5" s="5" t="s">
        <v>196</v>
      </c>
      <c r="B5" s="5" t="s">
        <v>195</v>
      </c>
      <c r="C5" s="5" t="s">
        <v>120</v>
      </c>
      <c r="D5" s="6" t="s">
        <v>316</v>
      </c>
      <c r="E5" s="21" t="s">
        <v>33</v>
      </c>
      <c r="F5" s="22"/>
      <c r="G5" s="23"/>
    </row>
    <row r="6" ht="21.75" customHeight="1" spans="1:7">
      <c r="A6" s="7"/>
      <c r="B6" s="7"/>
      <c r="C6" s="7"/>
      <c r="D6" s="8"/>
      <c r="E6" s="5" t="s">
        <v>317</v>
      </c>
      <c r="F6" s="6" t="s">
        <v>318</v>
      </c>
      <c r="G6" s="6" t="s">
        <v>319</v>
      </c>
    </row>
    <row r="7" ht="40.5" customHeight="1" spans="1:7">
      <c r="A7" s="9"/>
      <c r="B7" s="9"/>
      <c r="C7" s="9"/>
      <c r="D7" s="10"/>
      <c r="E7" s="9"/>
      <c r="F7" s="10"/>
      <c r="G7" s="10"/>
    </row>
    <row r="8" ht="19.5" customHeight="1" spans="1:7">
      <c r="A8" s="11">
        <v>1</v>
      </c>
      <c r="B8" s="11">
        <v>2</v>
      </c>
      <c r="C8" s="11">
        <v>3</v>
      </c>
      <c r="D8" s="11">
        <v>4</v>
      </c>
      <c r="E8" s="11">
        <v>8</v>
      </c>
      <c r="F8" s="11">
        <v>9</v>
      </c>
      <c r="G8" s="24">
        <v>10</v>
      </c>
    </row>
    <row r="9" ht="17.25" customHeight="1" spans="1:7">
      <c r="A9" s="12" t="s">
        <v>45</v>
      </c>
      <c r="B9" s="12"/>
      <c r="C9" s="12"/>
      <c r="D9" s="12"/>
      <c r="E9" s="25">
        <v>20000</v>
      </c>
      <c r="F9" s="25"/>
      <c r="G9" s="25"/>
    </row>
    <row r="10" ht="18.75" customHeight="1" spans="1:7">
      <c r="A10" s="12"/>
      <c r="B10" s="12" t="s">
        <v>202</v>
      </c>
      <c r="C10" s="12" t="s">
        <v>201</v>
      </c>
      <c r="D10" s="13" t="s">
        <v>320</v>
      </c>
      <c r="E10" s="25">
        <v>20000</v>
      </c>
      <c r="F10" s="25"/>
      <c r="G10" s="25"/>
    </row>
    <row r="11" ht="18.75" customHeight="1" spans="1:7">
      <c r="A11" s="14" t="s">
        <v>30</v>
      </c>
      <c r="B11" s="15" t="s">
        <v>201</v>
      </c>
      <c r="C11" s="15"/>
      <c r="D11" s="16"/>
      <c r="E11" s="25">
        <v>20000</v>
      </c>
      <c r="F11" s="25"/>
      <c r="G11" s="25"/>
    </row>
  </sheetData>
  <mergeCells count="11">
    <mergeCell ref="A3:G3"/>
    <mergeCell ref="A4:D4"/>
    <mergeCell ref="E5:G5"/>
    <mergeCell ref="A11:D11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zfdd03</cp:lastModifiedBy>
  <dcterms:created xsi:type="dcterms:W3CDTF">2025-02-11T17:45:00Z</dcterms:created>
  <dcterms:modified xsi:type="dcterms:W3CDTF">2025-02-11T18:14:26Z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A708AB737DAB27140223AB67DC462D14</vt:lpwstr>
  </property>
  <property fmtid="{D5CDD505-2E9C-101B-9397-08002B2CF9AE}" pid="3" name="KSOProductBuildVer">
    <vt:lpwstr>2052-11.8.2.12019</vt:lpwstr>
  </property>
</Properties>
</file>