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555" firstSheet="11" activeTab="11"/>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<sst xmlns="http://schemas.openxmlformats.org/spreadsheetml/2006/main" count="1931" uniqueCount="517">
  <si>
    <t>预算01-1表</t>
  </si>
  <si>
    <t>单位名称：景洪市绿色食品与乡村产业发展中心</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</si>
  <si>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</si>
  <si>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</si>
  <si>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</si>
  <si>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</si>
  <si>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</si>
  <si>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</si>
  <si>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</si>
  <si>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</si>
  <si>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</si>
  <si>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</si>
  <si>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</si>
  <si>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</si>
  <si>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</si>
  <si>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</si>
  <si>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</si>
  <si>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</si>
  <si>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</si>
  <si>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</si>
  <si>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</si>
  <si>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</si>
  <si>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</si>
  <si>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</si>
  <si>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</si>
  <si>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</si>
  <si>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</si>
  <si>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</si>
  <si>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</si>
  <si>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</si>
  <si>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</si>
  <si>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</si>
  <si>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</si>
  <si>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</si>
  <si>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</si>
  <si>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</si>
  <si>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</si>
  <si>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</si>
  <si>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</si>
  <si>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</si>
  <si>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</si>
  <si>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</si>
  <si>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</si>
  <si>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</si>
  <si>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125024</t>
  </si>
  <si>
    <t>景洪市绿色食品与乡村产业发展中心</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</si>
  <si>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</si>
  <si>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</si>
  <si>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</si>
  <si>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</si>
  <si>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</si>
  <si>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</si>
  <si>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</si>
  <si>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</si>
  <si>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</si>
  <si>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</si>
  <si>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</si>
  <si>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</si>
  <si>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</si>
  <si>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</si>
  <si>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</si>
  <si>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</si>
  <si>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2080502</t>
  </si>
  <si>
    <t>事业单位离退休</t>
  </si>
  <si>
    <t>2080505</t>
  </si>
  <si>
    <t>机关事业单位基本养老保险缴费支出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</si>
  <si>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</si>
  <si>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</si>
  <si>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</si>
  <si>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</si>
  <si>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</si>
  <si>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</si>
  <si>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</si>
  <si>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</si>
  <si>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</si>
  <si>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</si>
  <si>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</si>
  <si>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</si>
  <si>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</si>
  <si>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</si>
  <si>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</si>
  <si>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</si>
  <si>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</si>
  <si>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</si>
  <si>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</si>
  <si>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</si>
  <si>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2130106</t>
  </si>
  <si>
    <t>科技转化与推广服务</t>
  </si>
  <si>
    <t>2130122</t>
  </si>
  <si>
    <t>农业生产发展</t>
  </si>
  <si>
    <t>2130199</t>
  </si>
  <si>
    <t>其他农业农村支出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</si>
  <si>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</si>
  <si>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</si>
  <si>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</si>
  <si>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</si>
  <si>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</si>
  <si>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</si>
  <si>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</si>
  <si>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</si>
  <si>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</si>
  <si>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</si>
  <si>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</si>
  <si>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</si>
  <si>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</si>
  <si>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</si>
  <si>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</si>
  <si>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</si>
  <si>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</si>
  <si>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</si>
  <si>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</si>
  <si>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</si>
  <si>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</si>
  <si>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</si>
  <si>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</si>
  <si>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</si>
  <si>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</si>
  <si>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</si>
  <si>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</si>
  <si>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</si>
  <si>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</si>
  <si>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</si>
  <si>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</si>
  <si>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</si>
  <si>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</si>
  <si>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</si>
  <si>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</si>
  <si>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</si>
  <si>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</si>
  <si>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</si>
  <si>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</si>
  <si>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</si>
  <si>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</si>
  <si>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</si>
  <si>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</si>
  <si>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</si>
  <si>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</si>
  <si>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</si>
  <si>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</si>
  <si>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</si>
  <si>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</si>
  <si>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</si>
  <si>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</si>
  <si>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</si>
  <si>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</si>
  <si>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</si>
  <si>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532801241100002434817</t>
  </si>
  <si>
    <t>事业人员支出工资</t>
  </si>
  <si>
    <t>30101</t>
  </si>
  <si>
    <t>基本工资</t>
  </si>
  <si>
    <t>30102</t>
  </si>
  <si>
    <t>津贴补贴</t>
  </si>
  <si>
    <t>30107</t>
  </si>
  <si>
    <t>绩效工资</t>
  </si>
  <si>
    <t>532801241100002434819</t>
  </si>
  <si>
    <t>月奖励性绩效工资</t>
  </si>
  <si>
    <t>532801241100002434822</t>
  </si>
  <si>
    <t>社会保障缴费</t>
  </si>
  <si>
    <t>30108</t>
  </si>
  <si>
    <t>机关事业单位基本养老保险缴费</t>
  </si>
  <si>
    <t>30110</t>
  </si>
  <si>
    <t>职工基本医疗保险缴费</t>
  </si>
  <si>
    <t>30111</t>
  </si>
  <si>
    <t>公务员医疗补助缴费</t>
  </si>
  <si>
    <t>30112</t>
  </si>
  <si>
    <t>其他社会保障缴费</t>
  </si>
  <si>
    <t>532801241100002434823</t>
  </si>
  <si>
    <t>30113</t>
  </si>
  <si>
    <t>532801241100002434824</t>
  </si>
  <si>
    <t>公务用车购置及运行维护费</t>
  </si>
  <si>
    <t>30231</t>
  </si>
  <si>
    <t>公务用车运行维护费</t>
  </si>
  <si>
    <t>532801241100002434826</t>
  </si>
  <si>
    <t>30217</t>
  </si>
  <si>
    <t>532801241100002434827</t>
  </si>
  <si>
    <t>工会经费</t>
  </si>
  <si>
    <t>30228</t>
  </si>
  <si>
    <t>532801241100002434829</t>
  </si>
  <si>
    <t>福利费</t>
  </si>
  <si>
    <t>30229</t>
  </si>
  <si>
    <t>532801241100002434831</t>
  </si>
  <si>
    <t>退休公用经费</t>
  </si>
  <si>
    <t>30299</t>
  </si>
  <si>
    <t>其他商品和服务支出</t>
  </si>
  <si>
    <t>532801241100002434834</t>
  </si>
  <si>
    <t>一般公用经费</t>
  </si>
  <si>
    <t>30201</t>
  </si>
  <si>
    <t>办公费</t>
  </si>
  <si>
    <t>30204</t>
  </si>
  <si>
    <t>手续费</t>
  </si>
  <si>
    <t>30206</t>
  </si>
  <si>
    <t>电费</t>
  </si>
  <si>
    <t>30207</t>
  </si>
  <si>
    <t>邮电费</t>
  </si>
  <si>
    <t>30211</t>
  </si>
  <si>
    <t>差旅费</t>
  </si>
  <si>
    <t>30213</t>
  </si>
  <si>
    <t>维修（护）费</t>
  </si>
  <si>
    <t>30239</t>
  </si>
  <si>
    <t>其他交通费用</t>
  </si>
  <si>
    <t>31002</t>
  </si>
  <si>
    <t>办公设备购置</t>
  </si>
  <si>
    <t>532801251100003823477</t>
  </si>
  <si>
    <t>s机关事业单位职工遗属t生活补助资金</t>
  </si>
  <si>
    <t>30305</t>
  </si>
  <si>
    <t>生活补助</t>
  </si>
  <si>
    <t>预算05-1表</t>
  </si>
  <si>
    <t>项目分类</t>
  </si>
  <si>
    <t>项目单位</t>
  </si>
  <si>
    <t>经济科目编码</t>
  </si>
  <si>
    <t>经济科目名称</t>
  </si>
  <si>
    <t>本年拨款</t>
  </si>
  <si>
    <t>其中：本次下达</t>
  </si>
  <si>
    <t>△2024年政策性种植业保险工作经费专项（自有）资金</t>
  </si>
  <si>
    <t>313 事业发展类</t>
  </si>
  <si>
    <t>532801241100002373154</t>
  </si>
  <si>
    <t>30218</t>
  </si>
  <si>
    <t>专用材料费</t>
  </si>
  <si>
    <t>△政策性种植业橡胶保险工作（自有）经费</t>
  </si>
  <si>
    <t>311 专项业务类</t>
  </si>
  <si>
    <t>532801241100002413163</t>
  </si>
  <si>
    <t>△景洪市2023年水稻杂种优势利用与新优质新品种选育及示范试验专项（自有）资金</t>
  </si>
  <si>
    <t>532801241100002448452</t>
  </si>
  <si>
    <t>△多年生稻育种基础研究及推广示范项目（自有）资金</t>
  </si>
  <si>
    <t>532801241100002448528</t>
  </si>
  <si>
    <t>△2022年多年生稻种质创新和技术试验示范专项（自有）资金</t>
  </si>
  <si>
    <t>532801241100002452807</t>
  </si>
  <si>
    <t>△2021年水稻杂种优势利用与优质新品种选育及示范专项（自有）资金</t>
  </si>
  <si>
    <t>532801241100002452875</t>
  </si>
  <si>
    <t>△水稻、玉米种植保险工作经费专项（自有）资金</t>
  </si>
  <si>
    <t>532801241100002461637</t>
  </si>
  <si>
    <t>△景洪市2024年杂交籼稻产学研联合体试验项目（自有）资金</t>
  </si>
  <si>
    <t>532801241100002640221</t>
  </si>
  <si>
    <t>30214</t>
  </si>
  <si>
    <t>租赁费</t>
  </si>
  <si>
    <t>30226</t>
  </si>
  <si>
    <t>劳务费</t>
  </si>
  <si>
    <t>△云南省多年生稻技术创新中心（自有）资金</t>
  </si>
  <si>
    <t>532801241100003069786</t>
  </si>
  <si>
    <t>30216</t>
  </si>
  <si>
    <t>培训费</t>
  </si>
  <si>
    <t>30227</t>
  </si>
  <si>
    <t>委托业务费</t>
  </si>
  <si>
    <t>△云南省景洪市傣医药产业2024年科技派员项目（自有）资金</t>
  </si>
  <si>
    <t>532801241100003208304</t>
  </si>
  <si>
    <t>代扣代征税款手续费项目（自有）资金</t>
  </si>
  <si>
    <t>532801251100003836826</t>
  </si>
  <si>
    <t>2025年国家天然橡胶产业技术体系西双版纳景洪市综合试验站项目（自有）资金</t>
  </si>
  <si>
    <t>532801251100003837008</t>
  </si>
  <si>
    <t>2025年政策性种植业保险工作经费专项（自有）资金</t>
  </si>
  <si>
    <t>532801251100003868725</t>
  </si>
  <si>
    <t>云南省科技特派员项目（自有）经费</t>
  </si>
  <si>
    <t>532801251100003868731</t>
  </si>
  <si>
    <t>预算05-2表</t>
  </si>
  <si>
    <t>单位名称、项目名称</t>
  </si>
  <si>
    <t>项目年度绩效目标</t>
  </si>
  <si>
    <t>一级指标</t>
  </si>
  <si>
    <t>二级指标</t>
  </si>
  <si>
    <t>三级指标</t>
  </si>
  <si>
    <t>指标性质</t>
  </si>
  <si>
    <t>指标值</t>
  </si>
  <si>
    <t>度量单位</t>
  </si>
  <si>
    <t>指标属性</t>
  </si>
  <si>
    <t>指标内容</t>
  </si>
  <si>
    <t xml:space="preserve"> 2025年完成嘎洒街道办事处纳洒一组和勐养镇曼戈龙2个村小组的“150橡胶树增效工程”建设300亩；橡胶生产管理技术及割胶工培训200人次；种植业保险承保政策宣传及承保面积68万亩（橡胶37万亩、橡胶收入25万亩、水稻2万亩、玉米4万亩），承保面积抽查率达到80%。</t>
  </si>
  <si>
    <t>产出指标</t>
  </si>
  <si>
    <t>数量指标</t>
  </si>
  <si>
    <t>割胶工技术培训</t>
  </si>
  <si>
    <t>&gt;=</t>
  </si>
  <si>
    <t>200.00</t>
  </si>
  <si>
    <t>人次</t>
  </si>
  <si>
    <t>定量指标</t>
  </si>
  <si>
    <t>购买复合肥</t>
  </si>
  <si>
    <t>=</t>
  </si>
  <si>
    <t>11.00</t>
  </si>
  <si>
    <t>吨</t>
  </si>
  <si>
    <t>购买橡胶复合肥</t>
  </si>
  <si>
    <t>购买胶刀</t>
  </si>
  <si>
    <t>600.00</t>
  </si>
  <si>
    <t>套</t>
  </si>
  <si>
    <t>购买橡胶割胶刀</t>
  </si>
  <si>
    <t>质量指标</t>
  </si>
  <si>
    <t>复合肥（硫酸钾型）</t>
  </si>
  <si>
    <t>N.P.K15:15:15总养分≧45%</t>
  </si>
  <si>
    <t>%</t>
  </si>
  <si>
    <t>用于示范胶园购买复合肥</t>
  </si>
  <si>
    <t>施肥增效示范面积</t>
  </si>
  <si>
    <t>300.00</t>
  </si>
  <si>
    <t>亩</t>
  </si>
  <si>
    <t xml:space="preserve">开展“150橡胶树增效工程”建设，在嘎洒街道办事处纳洒一组和勐养镇实施300亩
</t>
  </si>
  <si>
    <t>时效指标</t>
  </si>
  <si>
    <t>项目期限一年</t>
  </si>
  <si>
    <t>1.00</t>
  </si>
  <si>
    <t>年</t>
  </si>
  <si>
    <t>项目期限为一年</t>
  </si>
  <si>
    <t>成本指标</t>
  </si>
  <si>
    <t>经济成本指标</t>
  </si>
  <si>
    <t>4.95</t>
  </si>
  <si>
    <t>万元</t>
  </si>
  <si>
    <t>用于“150橡胶树增效工程”建设购买复合肥</t>
  </si>
  <si>
    <t>效益指标</t>
  </si>
  <si>
    <t>经济效益</t>
  </si>
  <si>
    <t>示范区干胶增产</t>
  </si>
  <si>
    <t>8.00</t>
  </si>
  <si>
    <t>示范区干胶增产达8%</t>
  </si>
  <si>
    <t>满意度指标</t>
  </si>
  <si>
    <t>服务对象满意度</t>
  </si>
  <si>
    <t>项目实施受益群众满意度（%）</t>
  </si>
  <si>
    <t>80.00</t>
  </si>
  <si>
    <t>项目实施受益群众的满意度</t>
  </si>
  <si>
    <t>在嘎栋街道办曼点村委会回老小寨村小组围绕粮食（水稻、玉米）生产管理，对主要粮食作物栽培管理、病虫草害防控技术方面加大技术指导和培训，2024年计划培训粮农50人，玉米示范面积100亩，辐射带动全村粮食生产面积400亩；玉米亩增产20kg以上，亩增加经济收入50元以上。直接帮助脱贫监测户27户。根据贫困村生产实际及科技需求，为贫困村农户提供专业技术服务。对粮食作物栽培管理和病虫草害防控技术方面加大技术指导。通过现场指导，召开培训会等方式，引导粮农使用高产栽培新技术、长效低毒农药，减少农药残留，合理施肥，减少面源污染，改善粮食生产区域的生态环境，提高粮农对栽培管理、病虫草害的防控能力，从而提高粮食产量和品质，实现粮食种植提质增效。</t>
  </si>
  <si>
    <t>选派科技特派员</t>
  </si>
  <si>
    <t>1.0</t>
  </si>
  <si>
    <t>人</t>
  </si>
  <si>
    <t>选派科技特派员1人</t>
  </si>
  <si>
    <t>科技计划项目按时间进度完成率</t>
  </si>
  <si>
    <t>100.00</t>
  </si>
  <si>
    <t>项目按时间进度完成率达100%。</t>
  </si>
  <si>
    <t>2500.00</t>
  </si>
  <si>
    <t>元</t>
  </si>
  <si>
    <t>购买种子</t>
  </si>
  <si>
    <t>特派员服务带动新增经济收入</t>
  </si>
  <si>
    <t>30</t>
  </si>
  <si>
    <t>带动农户新增经济收入。</t>
  </si>
  <si>
    <t>在景哈乡土鲁村委会回果村小组开展胶树气刺微割技术示范工作。进行示范树试验割胶36亩。用气刺微割技术S/8D/3割制进行割胶。（用446株胶树用S/2D/2割制进行割胶，用于试验对比）。在勐养镇曼纳庄村委会曼戈龙村小组开展胶树气刺微割技术示范工作情况。5户胶工开展气刺采胶面积59亩；进行示范气刺微割技术进行S/8D/3割制进行示范。用于试验对比S/2D/2割制14亩。开展胶树气刺微割技术示范株次产量要高于常规割胶，计划每亩增加100元以上。</t>
  </si>
  <si>
    <t>胶树气刺微割技术示范</t>
  </si>
  <si>
    <t>50.00</t>
  </si>
  <si>
    <t>开展胶树气刺微割技术示范50亩。</t>
  </si>
  <si>
    <t>橡胶树高产或高产抗寒新品种新型苗木示范推广</t>
  </si>
  <si>
    <t>800.00</t>
  </si>
  <si>
    <t>橡胶树高产或高产抗寒新品种新型苗木示范推广800亩。</t>
  </si>
  <si>
    <t>每苗增产增收</t>
  </si>
  <si>
    <t>元/亩</t>
  </si>
  <si>
    <t>定性指标</t>
  </si>
  <si>
    <t>项目完成胶树气刺微割技术示范50亩，每苗增产增收100元。</t>
  </si>
  <si>
    <t>项目1年内完成胶树气刺微割技术示范50亩</t>
  </si>
  <si>
    <t>1年内完成胶树气刺微割技术示范项目50亩，每苗增产增收100元</t>
  </si>
  <si>
    <t>亩产增收</t>
  </si>
  <si>
    <t>胶农满意度</t>
  </si>
  <si>
    <t>受益农户满意度</t>
  </si>
  <si>
    <t>2025年完成20-30个杂交籼稻新品种的区域试验，精准收集各品种在不同生长阶段的关键数据﹔顺利实施15-20个新品种的示范种植工作，通过建立标准化、规范化的示范种植基地，展示先进的种植技术和管理模式，吸引周边农户参观学习。</t>
  </si>
  <si>
    <t>邀请专家检查时总体得分不低于90分</t>
  </si>
  <si>
    <t>90.00</t>
  </si>
  <si>
    <t>分</t>
  </si>
  <si>
    <t>邀请专家检查得分</t>
  </si>
  <si>
    <t>完成杂交籼稻小区试验1组</t>
  </si>
  <si>
    <t>组</t>
  </si>
  <si>
    <t>完成杂交籼稻生产试验1组</t>
  </si>
  <si>
    <t>社会效益</t>
  </si>
  <si>
    <t>储备适应我市种植的水稻品种</t>
  </si>
  <si>
    <t>2.00</t>
  </si>
  <si>
    <t>个</t>
  </si>
  <si>
    <t>储备水稻品种2个</t>
  </si>
  <si>
    <t>项目实施受益群众满意度</t>
  </si>
  <si>
    <t>实施受益群众满意度</t>
  </si>
  <si>
    <t>11</t>
  </si>
  <si>
    <t>600</t>
  </si>
  <si>
    <t>200</t>
  </si>
  <si>
    <t>300</t>
  </si>
  <si>
    <t>开展“150橡胶树增效工程”建设，在嘎洒街道办事处纳洒一组和勐养镇实施300亩</t>
  </si>
  <si>
    <t>1年</t>
  </si>
  <si>
    <t>项目实施一年时间完成建设</t>
  </si>
  <si>
    <t>8</t>
  </si>
  <si>
    <t>80</t>
  </si>
  <si>
    <t>根据景洪市税务局按年据实清算返还的“三代”税款手续费，结合单位日常运转工作需求，纳入预算编制，保障手续费等办公经费开支。</t>
  </si>
  <si>
    <t>办公用品购置</t>
  </si>
  <si>
    <t>批次</t>
  </si>
  <si>
    <t>项目检查</t>
  </si>
  <si>
    <t>10.00</t>
  </si>
  <si>
    <t>下乡差旅费</t>
  </si>
  <si>
    <t>按计划完成办公用品购置</t>
  </si>
  <si>
    <t>代扣代征手续费资金计划</t>
  </si>
  <si>
    <t>经费支出时效性</t>
  </si>
  <si>
    <t>3000.00</t>
  </si>
  <si>
    <t>纳入预算编制的代扣代收代征个税手续费</t>
  </si>
  <si>
    <t>保障单位日常运转，促进农业农村发展</t>
  </si>
  <si>
    <t>有效</t>
  </si>
  <si>
    <t>保障动物疫病预防控制机构日常运转，促进农业农村发展</t>
  </si>
  <si>
    <t>单位扣缴义务人满意度</t>
  </si>
  <si>
    <t>85.00</t>
  </si>
  <si>
    <t>反映负有个税扣缴义务的单位职工满意度</t>
  </si>
  <si>
    <t xml:space="preserve">景洪市绿色食品与乡村产业发展中心部分成员在本项目中与云南大学多年生稻课题组合作商定研究思路、方案。合作单位主要承担建设百亩方1个，周年产量不低于800 公斤/亩，第二年（季）起每年每季节约生产成本600-700元；负责景洪嘎洒试验基地日常管理和维护；协助云南大学多年生稻课题组在景洪市嘎洒试验基地对多年生稻中间材料进行田间筛选试验和育种材料的选育；负责多年生稻的试验、示范和推广；参与配套栽培技术的研究等工作；共同建设嘎洒育种基地。最终研究结果，双方数据共享、成果共享，共同完成科学论文的写作发表及专利的申请。						
</t>
  </si>
  <si>
    <t>打造多年生稻种植示范区100亩</t>
  </si>
  <si>
    <t>打造多年生稻种植示范区100亩。</t>
  </si>
  <si>
    <t>700.00</t>
  </si>
  <si>
    <t>种植多年生稻节约投入成本≥700元。</t>
  </si>
  <si>
    <t>增加稻谷产量80吨以上</t>
  </si>
  <si>
    <t>培育多年生稻新品种1个</t>
  </si>
  <si>
    <t>培育多年生稻新品种1个以上</t>
  </si>
  <si>
    <t>建设一个能容纳20人以上的田间试验基地</t>
  </si>
  <si>
    <t>20.00</t>
  </si>
  <si>
    <t>种植多年生稻农户满意度</t>
  </si>
  <si>
    <t>种植多年生稻农户满意度≥85%</t>
  </si>
  <si>
    <t>依托项目实施，培训人员227人次，种植林下中药材新品种试验示范30亩，撰写中药材方面论文1篇。通过培训，提高地方农民及企业的中药材生产管理技术。</t>
  </si>
  <si>
    <t>林下种植中药材新品种</t>
  </si>
  <si>
    <t>30.00</t>
  </si>
  <si>
    <t>林下实验示范种植中药材新品种30亩。</t>
  </si>
  <si>
    <t>举办傣医药产业规范化栽培技术培训</t>
  </si>
  <si>
    <t>227.00</t>
  </si>
  <si>
    <t>举办傣医药产业规范化栽培技术培训227人次</t>
  </si>
  <si>
    <t>发表专业性论文</t>
  </si>
  <si>
    <t>篇</t>
  </si>
  <si>
    <t>发表专业性论文1篇</t>
  </si>
  <si>
    <t>成活率</t>
  </si>
  <si>
    <t>85</t>
  </si>
  <si>
    <t>林下中药材成活率达85%以上</t>
  </si>
  <si>
    <t>30000.00</t>
  </si>
  <si>
    <t>完成3万元林下种苗购置</t>
  </si>
  <si>
    <t>促进增收</t>
  </si>
  <si>
    <t>5.00</t>
  </si>
  <si>
    <t>增收5%以上</t>
  </si>
  <si>
    <t>参训人员满意度</t>
  </si>
  <si>
    <t>90</t>
  </si>
  <si>
    <t>使参训人员满意度达90%以上</t>
  </si>
  <si>
    <t>批</t>
  </si>
  <si>
    <t xml:space="preserve">项目实施受益群众的满意度
</t>
  </si>
  <si>
    <t>进行3个多年生稻新品种的种植示范和推广种植50亩多年生稻。</t>
  </si>
  <si>
    <t>推广多年生稻示范面积50亩</t>
  </si>
  <si>
    <t>50</t>
  </si>
  <si>
    <t>推广多年生稻示范面积50亩。</t>
  </si>
  <si>
    <t>多年生稻总产量25吨以上，</t>
  </si>
  <si>
    <t>25</t>
  </si>
  <si>
    <t>多年生稻总产量25吨以上</t>
  </si>
  <si>
    <t>减少种植水稻的投入成本700元/亩以上</t>
  </si>
  <si>
    <t>700</t>
  </si>
  <si>
    <t>多年生稻种植户满意度不低于90%</t>
  </si>
  <si>
    <t>协助云南大学多年生稻课题组在景洪市嘎洒试验基地对多年生稻中间材料进行田间筛选试验和育种材料的选育。负责多年生稻的试验、示范和推广。</t>
  </si>
  <si>
    <t>新增25吨稻谷</t>
  </si>
  <si>
    <t>选育1000份多年生稻中间材料进行田间筛选试验。</t>
  </si>
  <si>
    <t>1000</t>
  </si>
  <si>
    <t>份</t>
  </si>
  <si>
    <t>推广50亩多年生稻种植面积</t>
  </si>
  <si>
    <t>科研人员对科技小院的使用满意度</t>
  </si>
  <si>
    <t>完成杂交籼稻小区试验</t>
  </si>
  <si>
    <t>完成杂交籼稻生产试验</t>
  </si>
  <si>
    <t xml:space="preserve">购买橡胶复合肥
</t>
  </si>
  <si>
    <t xml:space="preserve">用于示范胶园购买复合肥
</t>
  </si>
  <si>
    <t xml:space="preserve">开展“150橡胶树增效工程”建设，在嘎洒街道办事处纳洒一组和勐养镇实施300亩。
</t>
  </si>
  <si>
    <t xml:space="preserve">用于“150橡胶树增效工程”建设购买复合肥
</t>
  </si>
  <si>
    <t xml:space="preserve">示范区干胶增产
</t>
  </si>
  <si>
    <t xml:space="preserve">示范区干胶增产达8%
</t>
  </si>
  <si>
    <t xml:space="preserve">项目实施受益群众的满意度
</t>
  </si>
  <si>
    <t>2024年12月前完成全部试验</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</si>
  <si>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</si>
  <si>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</si>
  <si>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</si>
  <si>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</si>
  <si>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</si>
  <si>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</si>
  <si>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</si>
  <si>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</si>
  <si>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</si>
  <si>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</si>
  <si>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</si>
  <si>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</si>
  <si>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</si>
  <si>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</si>
  <si>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公务用车运行维修</t>
  </si>
  <si>
    <t>C23120301 车辆维修和保养服务</t>
  </si>
  <si>
    <t>条码打印机</t>
  </si>
  <si>
    <t>A02021007 条码打印机</t>
  </si>
  <si>
    <t>台</t>
  </si>
  <si>
    <t>打印纸</t>
  </si>
  <si>
    <t>A05040101 复印纸</t>
  </si>
  <si>
    <t>件</t>
  </si>
  <si>
    <t>资产盘点软件</t>
  </si>
  <si>
    <t>A08060301 基础软件</t>
  </si>
  <si>
    <t>车辆保险</t>
  </si>
  <si>
    <t>C1804010201 机动车保险服务</t>
  </si>
  <si>
    <t>辆</t>
  </si>
  <si>
    <t>车辆维修</t>
  </si>
  <si>
    <t>车辆燃油</t>
  </si>
  <si>
    <t>C23120302 车辆加油、添加燃料服务</t>
  </si>
  <si>
    <t>车辆下乡燃油</t>
  </si>
  <si>
    <t>打印机</t>
  </si>
  <si>
    <t>A02021003 A4黑白打印机</t>
  </si>
  <si>
    <t>国产电脑软件</t>
  </si>
  <si>
    <t>预算08表</t>
  </si>
  <si>
    <t>政府购买服务项目</t>
  </si>
  <si>
    <t>政府购买服务目录</t>
  </si>
  <si>
    <t>预算09-1表</t>
  </si>
  <si>
    <t>2025年对下转移支付预算表</t>
  </si>
  <si>
    <t>单位名称（项目）</t>
  </si>
  <si>
    <t>地区</t>
  </si>
  <si>
    <t>政府性基金</t>
  </si>
  <si>
    <t>勐龙镇</t>
  </si>
  <si>
    <t>景哈哈尼族乡</t>
  </si>
  <si>
    <t>勐罕镇</t>
  </si>
  <si>
    <t>勐养镇</t>
  </si>
  <si>
    <t>基诺山基诺族乡</t>
  </si>
  <si>
    <t>景讷乡</t>
  </si>
  <si>
    <t>大渡岗乡</t>
  </si>
  <si>
    <t>普文镇</t>
  </si>
  <si>
    <t>勐旺乡</t>
  </si>
  <si>
    <t>预算09-2表</t>
  </si>
  <si>
    <t>2025年对下转移支付绩效目标表</t>
  </si>
  <si>
    <t>预算10表</t>
  </si>
  <si>
    <t>资产类别</t>
  </si>
  <si>
    <t>资产分类代码.名称</t>
  </si>
  <si>
    <t>资产名称</t>
  </si>
  <si>
    <t>计量单位</t>
  </si>
  <si>
    <t>财政部门批复数（元）</t>
  </si>
  <si>
    <t>单价</t>
  </si>
  <si>
    <t>金额</t>
  </si>
  <si>
    <t>A02 设备</t>
  </si>
  <si>
    <t>A02010105 台式计算机</t>
  </si>
  <si>
    <t>台式机</t>
  </si>
  <si>
    <t>A02020400 多功能一体机</t>
  </si>
  <si>
    <t>A08 无形资产</t>
  </si>
  <si>
    <t>国产电脑基础软件</t>
  </si>
  <si>
    <t>预算11表</t>
  </si>
  <si>
    <t>上级补助</t>
  </si>
  <si>
    <t>预算12表</t>
  </si>
  <si>
    <t>项目级次</t>
  </si>
  <si>
    <t>2025年</t>
  </si>
  <si>
    <t>2026年</t>
  </si>
  <si>
    <t>2027年</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</si>
</sst>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7">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1"/>
      <color rgb="FF000000"/>
      <name val="宋体"/>
      <charset val="1"/>
    </font>
    <font>
      <sz val="11"/>
      <color rgb="FF000000"/>
      <name val="宋体"/>
      <charset val="134"/>
    </font>
    <font>
      <sz val="11"/>
      <name val="宋体"/>
      <charset val="1"/>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2" borderId="16"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7" applyNumberFormat="0" applyFill="0" applyAlignment="0" applyProtection="0">
      <alignment vertical="center"/>
    </xf>
    <xf numFmtId="0" fontId="34" fillId="0" borderId="17" applyNumberFormat="0" applyFill="0" applyAlignment="0" applyProtection="0">
      <alignment vertical="center"/>
    </xf>
    <xf numFmtId="0" fontId="35" fillId="0" borderId="18" applyNumberFormat="0" applyFill="0" applyAlignment="0" applyProtection="0">
      <alignment vertical="center"/>
    </xf>
    <xf numFmtId="0" fontId="35" fillId="0" borderId="0" applyNumberFormat="0" applyFill="0" applyBorder="0" applyAlignment="0" applyProtection="0">
      <alignment vertical="center"/>
    </xf>
    <xf numFmtId="0" fontId="36" fillId="3" borderId="19" applyNumberFormat="0" applyAlignment="0" applyProtection="0">
      <alignment vertical="center"/>
    </xf>
    <xf numFmtId="0" fontId="37" fillId="4" borderId="20" applyNumberFormat="0" applyAlignment="0" applyProtection="0">
      <alignment vertical="center"/>
    </xf>
    <xf numFmtId="0" fontId="38" fillId="4" borderId="19" applyNumberFormat="0" applyAlignment="0" applyProtection="0">
      <alignment vertical="center"/>
    </xf>
    <xf numFmtId="0" fontId="39" fillId="5" borderId="21" applyNumberFormat="0" applyAlignment="0" applyProtection="0">
      <alignment vertical="center"/>
    </xf>
    <xf numFmtId="0" fontId="40" fillId="0" borderId="22" applyNumberFormat="0" applyFill="0" applyAlignment="0" applyProtection="0">
      <alignment vertical="center"/>
    </xf>
    <xf numFmtId="0" fontId="41" fillId="0" borderId="23" applyNumberFormat="0" applyFill="0" applyAlignment="0" applyProtection="0">
      <alignment vertical="center"/>
    </xf>
    <xf numFmtId="0" fontId="42" fillId="6" borderId="0" applyNumberFormat="0" applyBorder="0" applyAlignment="0" applyProtection="0">
      <alignment vertical="center"/>
    </xf>
    <xf numFmtId="0" fontId="43" fillId="7" borderId="0" applyNumberFormat="0" applyBorder="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6" fillId="11" borderId="0" applyNumberFormat="0" applyBorder="0" applyAlignment="0" applyProtection="0">
      <alignment vertical="center"/>
    </xf>
    <xf numFmtId="0" fontId="45"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6" fillId="15" borderId="0" applyNumberFormat="0" applyBorder="0" applyAlignment="0" applyProtection="0">
      <alignment vertical="center"/>
    </xf>
    <xf numFmtId="0" fontId="45" fillId="16" borderId="0" applyNumberFormat="0" applyBorder="0" applyAlignment="0" applyProtection="0">
      <alignment vertical="center"/>
    </xf>
    <xf numFmtId="0" fontId="45" fillId="17" borderId="0" applyNumberFormat="0" applyBorder="0" applyAlignment="0" applyProtection="0">
      <alignment vertical="center"/>
    </xf>
    <xf numFmtId="0" fontId="46" fillId="18" borderId="0" applyNumberFormat="0" applyBorder="0" applyAlignment="0" applyProtection="0">
      <alignment vertical="center"/>
    </xf>
    <xf numFmtId="0" fontId="46" fillId="19" borderId="0" applyNumberFormat="0" applyBorder="0" applyAlignment="0" applyProtection="0">
      <alignment vertical="center"/>
    </xf>
    <xf numFmtId="0" fontId="45" fillId="20" borderId="0" applyNumberFormat="0" applyBorder="0" applyAlignment="0" applyProtection="0">
      <alignment vertical="center"/>
    </xf>
    <xf numFmtId="0" fontId="45" fillId="21"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5" fillId="24" borderId="0" applyNumberFormat="0" applyBorder="0" applyAlignment="0" applyProtection="0">
      <alignment vertical="center"/>
    </xf>
    <xf numFmtId="0" fontId="45" fillId="25" borderId="0" applyNumberFormat="0" applyBorder="0" applyAlignment="0" applyProtection="0">
      <alignment vertical="center"/>
    </xf>
    <xf numFmtId="0" fontId="46" fillId="26" borderId="0" applyNumberFormat="0" applyBorder="0" applyAlignment="0" applyProtection="0">
      <alignment vertical="center"/>
    </xf>
    <xf numFmtId="0" fontId="46" fillId="27" borderId="0" applyNumberFormat="0" applyBorder="0" applyAlignment="0" applyProtection="0">
      <alignment vertical="center"/>
    </xf>
    <xf numFmtId="0" fontId="45" fillId="28" borderId="0" applyNumberFormat="0" applyBorder="0" applyAlignment="0" applyProtection="0">
      <alignment vertical="center"/>
    </xf>
    <xf numFmtId="0" fontId="45" fillId="29" borderId="0" applyNumberFormat="0" applyBorder="0" applyAlignment="0" applyProtection="0">
      <alignment vertical="center"/>
    </xf>
    <xf numFmtId="0" fontId="46" fillId="30" borderId="0" applyNumberFormat="0" applyBorder="0" applyAlignment="0" applyProtection="0">
      <alignment vertical="center"/>
    </xf>
    <xf numFmtId="0" fontId="46" fillId="31" borderId="0" applyNumberFormat="0" applyBorder="0" applyAlignment="0" applyProtection="0">
      <alignment vertical="center"/>
    </xf>
    <xf numFmtId="0" fontId="45" fillId="32" borderId="0" applyNumberFormat="0" applyBorder="0" applyAlignment="0" applyProtection="0">
      <alignment vertical="center"/>
    </xf>
    <xf numFmtId="176" fontId="6" fillId="0" borderId="7">
      <alignment horizontal="right" vertical="center"/>
    </xf>
    <xf numFmtId="177" fontId="6" fillId="0" borderId="7">
      <alignment horizontal="right" vertical="center"/>
    </xf>
    <xf numFmtId="10" fontId="6" fillId="0" borderId="7">
      <alignment horizontal="right" vertical="center"/>
    </xf>
    <xf numFmtId="178" fontId="6" fillId="0" borderId="7">
      <alignment horizontal="right" vertical="center"/>
    </xf>
    <xf numFmtId="49" fontId="6" fillId="0" borderId="7">
      <alignment horizontal="left" vertical="center" wrapText="1"/>
    </xf>
    <xf numFmtId="178" fontId="6" fillId="0" borderId="7">
      <alignment horizontal="right" vertical="center"/>
    </xf>
    <xf numFmtId="179" fontId="6" fillId="0" borderId="7">
      <alignment horizontal="right" vertical="center"/>
    </xf>
    <xf numFmtId="180" fontId="6" fillId="0" borderId="7">
      <alignment horizontal="right" vertical="center"/>
    </xf>
    <xf numFmtId="0" fontId="6" fillId="0" borderId="0">
      <alignment vertical="top"/>
      <protection locked="0"/>
    </xf>
  </cellStyleXfs>
  <cellXfs count="197">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3" applyNumberFormat="1" applyFont="1" applyBorder="1" applyProtection="1">
      <alignment horizontal="left" vertical="center" wrapText="1"/>
      <protection locked="0"/>
    </xf>
    <xf numFmtId="178"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0" fillId="0" borderId="0" xfId="0" applyFont="1" applyAlignment="1">
      <alignment horizontal="left" vertical="top"/>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8" xfId="0" applyFont="1" applyBorder="1" applyAlignment="1" applyProtection="1">
      <alignment horizontal="center" vertical="center"/>
    </xf>
    <xf numFmtId="0" fontId="11" fillId="0" borderId="9" xfId="0" applyFont="1" applyBorder="1" applyAlignment="1" applyProtection="1">
      <alignment horizontal="center" vertical="center"/>
    </xf>
    <xf numFmtId="0" fontId="11" fillId="0" borderId="6" xfId="0" applyFont="1" applyBorder="1" applyAlignment="1" applyProtection="1">
      <alignment horizontal="center" vertical="center"/>
    </xf>
    <xf numFmtId="0" fontId="14" fillId="0" borderId="9" xfId="57" applyFont="1" applyFill="1" applyBorder="1" applyAlignment="1" applyProtection="1">
      <alignment horizontal="center" vertical="center"/>
      <protection locked="0"/>
    </xf>
    <xf numFmtId="0" fontId="15" fillId="0" borderId="8" xfId="0" applyFont="1" applyBorder="1" applyAlignment="1" applyProtection="1">
      <alignment horizontal="center" vertical="center"/>
    </xf>
    <xf numFmtId="0" fontId="15" fillId="0" borderId="9" xfId="0" applyFont="1" applyBorder="1" applyAlignment="1">
      <alignment horizontal="center" vertical="center"/>
      <protection locked="0"/>
    </xf>
    <xf numFmtId="178" fontId="6" fillId="0" borderId="8" xfId="0" applyNumberFormat="1" applyFont="1" applyBorder="1" applyAlignment="1">
      <alignment horizontal="right" vertical="center"/>
      <protection locked="0"/>
    </xf>
    <xf numFmtId="0" fontId="0" fillId="0" borderId="9" xfId="0" applyFont="1" applyBorder="1">
      <alignment vertical="top"/>
      <protection locked="0"/>
    </xf>
    <xf numFmtId="0" fontId="16" fillId="0" borderId="9" xfId="57" applyFont="1" applyFill="1" applyBorder="1" applyAlignment="1" applyProtection="1">
      <alignment horizontal="center" vertical="center" wrapText="1"/>
      <protection locked="0"/>
    </xf>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0" fontId="5" fillId="0" borderId="11" xfId="0" applyFont="1" applyBorder="1" applyAlignment="1" applyProtection="1">
      <alignment horizontal="center" vertical="center" wrapText="1"/>
    </xf>
    <xf numFmtId="0" fontId="5" fillId="0" borderId="11" xfId="0" applyFont="1" applyBorder="1" applyAlignment="1">
      <alignment horizontal="center" vertical="center" wrapText="1"/>
      <protection locked="0"/>
    </xf>
    <xf numFmtId="0" fontId="5" fillId="0" borderId="12" xfId="0" applyFont="1" applyBorder="1" applyAlignment="1" applyProtection="1">
      <alignment horizontal="center" vertical="center" wrapText="1"/>
    </xf>
    <xf numFmtId="0" fontId="5" fillId="0" borderId="12"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3" xfId="0" applyFont="1" applyBorder="1" applyAlignment="1" applyProtection="1">
      <alignment horizontal="center" vertical="center"/>
    </xf>
    <xf numFmtId="0" fontId="3" fillId="0" borderId="14"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4"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2" xfId="0" applyFont="1" applyBorder="1" applyAlignment="1" applyProtection="1">
      <alignment horizontal="center" vertical="center"/>
    </xf>
    <xf numFmtId="0" fontId="5" fillId="0" borderId="12" xfId="0" applyFont="1" applyBorder="1" applyAlignment="1">
      <alignment horizontal="center" vertical="center"/>
      <protection locked="0"/>
    </xf>
    <xf numFmtId="0" fontId="8" fillId="0" borderId="12"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left" vertical="center" wrapText="1" indent="1"/>
      <protection locked="0"/>
    </xf>
    <xf numFmtId="180" fontId="6" fillId="0" borderId="7" xfId="56" applyNumberFormat="1" applyFont="1" applyBorder="1" applyProtection="1">
      <alignment horizontal="right" vertical="center"/>
      <protection locked="0"/>
    </xf>
    <xf numFmtId="0" fontId="3" fillId="0" borderId="12" xfId="0" applyFont="1" applyBorder="1" applyAlignment="1" applyProtection="1">
      <alignment horizontal="center" vertical="center"/>
    </xf>
    <xf numFmtId="0" fontId="5" fillId="0" borderId="0" xfId="0" applyFont="1" applyAlignment="1" applyProtection="1">
      <alignment horizontal="right"/>
    </xf>
    <xf numFmtId="0" fontId="17" fillId="0" borderId="0" xfId="0" applyFont="1" applyAlignment="1">
      <alignment horizontal="right"/>
      <protection locked="0"/>
    </xf>
    <xf numFmtId="49" fontId="17"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0" fontId="5" fillId="0" borderId="10"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2" xfId="0" applyNumberFormat="1" applyFont="1" applyBorder="1" applyAlignment="1">
      <alignment horizontal="center" vertical="center" wrapText="1"/>
      <protection locked="0"/>
    </xf>
    <xf numFmtId="49" fontId="5" fillId="0" borderId="12"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0" fontId="3" fillId="0" borderId="0" xfId="0" applyFont="1" applyAlignment="1">
      <alignment horizontal="right" vertical="center" wrapText="1"/>
      <protection locked="0"/>
    </xf>
    <xf numFmtId="0" fontId="2" fillId="0" borderId="0" xfId="0" applyFont="1" applyProtection="1">
      <alignment vertical="top"/>
    </xf>
    <xf numFmtId="0" fontId="18" fillId="0" borderId="1" xfId="0" applyFont="1" applyBorder="1" applyAlignment="1">
      <alignment horizontal="center" vertical="center" wrapText="1"/>
      <protection locked="0"/>
    </xf>
    <xf numFmtId="0" fontId="18" fillId="0" borderId="1" xfId="0" applyFont="1" applyBorder="1" applyAlignment="1" applyProtection="1">
      <alignment horizontal="center" vertical="center" wrapText="1"/>
    </xf>
    <xf numFmtId="0" fontId="18" fillId="0" borderId="5" xfId="0" applyFont="1" applyBorder="1" applyAlignment="1">
      <alignment horizontal="center" vertical="center" wrapText="1"/>
      <protection locked="0"/>
    </xf>
    <xf numFmtId="0" fontId="18" fillId="0" borderId="5" xfId="0" applyFont="1" applyBorder="1" applyAlignment="1" applyProtection="1">
      <alignment horizontal="center" vertical="center" wrapText="1"/>
    </xf>
    <xf numFmtId="0" fontId="18" fillId="0" borderId="6" xfId="0" applyFont="1" applyBorder="1" applyAlignment="1">
      <alignment horizontal="center" vertical="center" wrapText="1"/>
      <protection locked="0"/>
    </xf>
    <xf numFmtId="0" fontId="18" fillId="0" borderId="6" xfId="0" applyFont="1" applyBorder="1" applyAlignment="1" applyProtection="1">
      <alignment horizontal="center" vertical="center" wrapText="1"/>
    </xf>
    <xf numFmtId="3" fontId="19" fillId="0" borderId="7" xfId="0" applyNumberFormat="1" applyFont="1" applyBorder="1" applyAlignment="1" applyProtection="1">
      <alignment horizontal="center" vertical="center"/>
    </xf>
    <xf numFmtId="0" fontId="20" fillId="0" borderId="0" xfId="0" applyFont="1" applyAlignment="1" applyProtection="1"/>
    <xf numFmtId="0" fontId="18" fillId="0" borderId="1" xfId="0" applyFont="1" applyBorder="1" applyAlignment="1" applyProtection="1">
      <alignment horizontal="center" vertical="center"/>
    </xf>
    <xf numFmtId="0" fontId="18" fillId="0" borderId="2" xfId="0" applyFont="1" applyBorder="1" applyAlignment="1" applyProtection="1">
      <alignment horizontal="center" vertical="center"/>
    </xf>
    <xf numFmtId="0" fontId="18" fillId="0" borderId="3" xfId="0" applyFont="1" applyBorder="1" applyAlignment="1" applyProtection="1">
      <alignment horizontal="center" vertical="center"/>
    </xf>
    <xf numFmtId="0" fontId="18" fillId="0" borderId="4" xfId="0" applyFont="1" applyBorder="1" applyAlignment="1" applyProtection="1">
      <alignment horizontal="center" vertical="center"/>
    </xf>
    <xf numFmtId="0" fontId="18" fillId="0" borderId="5" xfId="0" applyFont="1" applyBorder="1" applyAlignment="1" applyProtection="1">
      <alignment horizontal="center" vertical="center"/>
    </xf>
    <xf numFmtId="0" fontId="18" fillId="0" borderId="15" xfId="0" applyFont="1" applyBorder="1" applyAlignment="1" applyProtection="1">
      <alignment horizontal="center" vertical="center"/>
    </xf>
    <xf numFmtId="0" fontId="18" fillId="0" borderId="10" xfId="0" applyFont="1" applyBorder="1" applyAlignment="1" applyProtection="1">
      <alignment horizontal="center" vertical="center"/>
    </xf>
    <xf numFmtId="0" fontId="18" fillId="0" borderId="13" xfId="0" applyFont="1" applyBorder="1" applyAlignment="1" applyProtection="1">
      <alignment horizontal="center" vertical="center"/>
    </xf>
    <xf numFmtId="0" fontId="18" fillId="0" borderId="12" xfId="0" applyFont="1" applyBorder="1" applyAlignment="1" applyProtection="1">
      <alignment horizontal="center" vertical="center"/>
    </xf>
    <xf numFmtId="0" fontId="18" fillId="0" borderId="6" xfId="0" applyFont="1" applyBorder="1" applyAlignment="1" applyProtection="1">
      <alignment horizontal="center" vertical="center"/>
    </xf>
    <xf numFmtId="0" fontId="18" fillId="0" borderId="7" xfId="0" applyFont="1" applyBorder="1" applyAlignment="1" applyProtection="1">
      <alignment horizontal="center" vertical="center" wrapText="1"/>
    </xf>
    <xf numFmtId="0" fontId="20"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21"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10"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3"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22" fillId="0" borderId="0" xfId="0" applyFont="1" applyAlignment="1" applyProtection="1">
      <alignment horizontal="center" vertical="center"/>
    </xf>
    <xf numFmtId="0" fontId="3" fillId="0" borderId="7" xfId="0" applyFont="1" applyBorder="1" applyAlignment="1" applyProtection="1">
      <alignment vertical="center"/>
    </xf>
    <xf numFmtId="49" fontId="23" fillId="0" borderId="7" xfId="53" applyNumberFormat="1" applyFont="1" applyBorder="1" applyProtection="1">
      <alignment horizontal="left" vertical="center" wrapText="1"/>
      <protection locked="0"/>
    </xf>
    <xf numFmtId="178" fontId="6" fillId="0" borderId="7" xfId="54" applyNumberFormat="1" applyFont="1" applyBorder="1" applyProtection="1">
      <alignment horizontal="right" vertical="center"/>
      <protection locked="0"/>
    </xf>
    <xf numFmtId="0" fontId="3" fillId="0" borderId="7" xfId="0" applyFont="1" applyBorder="1" applyAlignment="1">
      <alignment vertical="center"/>
      <protection locked="0"/>
    </xf>
    <xf numFmtId="0" fontId="24" fillId="0" borderId="7" xfId="0" applyFont="1" applyBorder="1" applyAlignment="1" applyProtection="1">
      <alignment horizontal="center" vertical="center"/>
    </xf>
    <xf numFmtId="0" fontId="24" fillId="0" borderId="7" xfId="0" applyFont="1" applyBorder="1" applyAlignment="1" applyProtection="1">
      <alignment vertical="center"/>
    </xf>
    <xf numFmtId="0" fontId="3" fillId="0" borderId="7" xfId="0" applyFont="1" applyBorder="1" applyAlignment="1" applyProtection="1">
      <alignment horizontal="left" vertical="center"/>
    </xf>
    <xf numFmtId="0" fontId="24" fillId="0" borderId="7" xfId="0" applyFont="1" applyBorder="1" applyAlignment="1">
      <alignment horizontal="center" vertical="center"/>
      <protection locked="0"/>
    </xf>
    <xf numFmtId="178" fontId="25" fillId="0" borderId="7" xfId="0" applyNumberFormat="1" applyFont="1" applyBorder="1" applyAlignment="1">
      <alignment horizontal="right" vertical="center"/>
      <protection locked="0"/>
    </xf>
    <xf numFmtId="3" fontId="18" fillId="0" borderId="7" xfId="0" applyNumberFormat="1" applyFont="1" applyBorder="1" applyAlignment="1" applyProtection="1">
      <alignment horizontal="center" vertical="center"/>
    </xf>
    <xf numFmtId="0" fontId="18"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8" fillId="0" borderId="0" xfId="0" applyFont="1" applyAlignment="1" applyProtection="1">
      <alignment horizontal="left" vertical="center"/>
    </xf>
    <xf numFmtId="0" fontId="18" fillId="0" borderId="0" xfId="0" applyFont="1" applyAlignment="1" applyProtection="1"/>
    <xf numFmtId="0" fontId="5" fillId="0" borderId="3" xfId="0" applyFont="1" applyBorder="1" applyAlignment="1">
      <alignment horizontal="center" vertical="center" wrapText="1"/>
      <protection locked="0"/>
    </xf>
    <xf numFmtId="0" fontId="18" fillId="0" borderId="0" xfId="0" applyFont="1" applyAlignment="1">
      <protection locked="0"/>
    </xf>
    <xf numFmtId="0" fontId="26" fillId="0" borderId="0" xfId="0" applyFont="1" applyAlignment="1">
      <protection locked="0"/>
    </xf>
    <xf numFmtId="0" fontId="5" fillId="0" borderId="14" xfId="0" applyFont="1" applyBorder="1" applyAlignment="1" applyProtection="1">
      <alignment horizontal="center" vertical="center"/>
    </xf>
    <xf numFmtId="0" fontId="18" fillId="0" borderId="0" xfId="0" applyFont="1" applyAlignment="1">
      <alignment horizontal="right"/>
      <protection locked="0"/>
    </xf>
    <xf numFmtId="0" fontId="18" fillId="0" borderId="0" xfId="0" applyFont="1" applyAlignment="1" applyProtection="1">
      <alignment horizontal="right" vertical="center"/>
    </xf>
    <xf numFmtId="178" fontId="23"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3" fillId="0" borderId="7" xfId="0" applyFont="1" applyBorder="1" applyAlignment="1">
      <alignment horizontal="left" vertical="center"/>
      <protection locked="0"/>
    </xf>
    <xf numFmtId="0" fontId="23" fillId="0" borderId="6" xfId="0" applyFont="1" applyBorder="1" applyAlignment="1">
      <alignment horizontal="left" vertical="center"/>
      <protection locked="0"/>
    </xf>
    <xf numFmtId="0" fontId="24"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4" fillId="0" borderId="6" xfId="0" applyFont="1" applyBorder="1" applyAlignment="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workbookViewId="0">
      <pane ySplit="1" topLeftCell="A15" activePane="bottomLeft" state="frozen"/>
      <selection/>
      <selection pane="bottomLeft" activeCell="C2" sqref="C2"/>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109" t="s">
        <v>0</v>
      </c>
    </row>
    <row r="3" ht="36" customHeight="1" spans="1:4">
      <c r="A3" s="5" t="str">
        <f>"2025"&amp;"年部门财务收支预算总表"</f>
        <v>2025年部门财务收支预算总表</v>
      </c>
      <c r="B3" s="5"/>
      <c r="C3" s="5"/>
      <c r="D3" s="5"/>
    </row>
    <row r="4" ht="24" customHeight="1" spans="1:4">
      <c r="A4" s="182" t="s">
        <v>1</v>
      </c>
      <c r="B4" s="182"/>
      <c r="C4" s="169"/>
      <c r="D4" s="189" t="s">
        <v>2</v>
      </c>
    </row>
    <row r="5" ht="19.5" customHeight="1" spans="1:4">
      <c r="A5" s="132" t="s">
        <v>3</v>
      </c>
      <c r="B5" s="134"/>
      <c r="C5" s="132" t="s">
        <v>4</v>
      </c>
      <c r="D5" s="134"/>
    </row>
    <row r="6" ht="19.5" customHeight="1" spans="1:4">
      <c r="A6" s="131" t="s">
        <v>5</v>
      </c>
      <c r="B6" s="131" t="s">
        <v>6</v>
      </c>
      <c r="C6" s="131" t="s">
        <v>7</v>
      </c>
      <c r="D6" s="26" t="s">
        <v>6</v>
      </c>
    </row>
    <row r="7" ht="19.5" customHeight="1" spans="1:4">
      <c r="A7" s="140"/>
      <c r="B7" s="140"/>
      <c r="C7" s="140"/>
      <c r="D7" s="28"/>
    </row>
    <row r="8" ht="20.25" customHeight="1" spans="1:4">
      <c r="A8" s="176" t="s">
        <v>8</v>
      </c>
      <c r="B8" s="190">
        <v>5227137.5</v>
      </c>
      <c r="C8" s="176" t="str">
        <f>"一"&amp;"、"&amp;"社会保障和就业支出"</f>
        <v>一、社会保障和就业支出</v>
      </c>
      <c r="D8" s="190">
        <v>544165.28</v>
      </c>
    </row>
    <row r="9" ht="20.25" customHeight="1" spans="1:4">
      <c r="A9" s="176" t="s">
        <v>9</v>
      </c>
      <c r="B9" s="190"/>
      <c r="C9" s="176" t="str">
        <f>"二"&amp;"、"&amp;"卫生健康支出"</f>
        <v>二、卫生健康支出</v>
      </c>
      <c r="D9" s="190">
        <v>505147.9</v>
      </c>
    </row>
    <row r="10" ht="20.25" customHeight="1" spans="1:4">
      <c r="A10" s="176" t="s">
        <v>10</v>
      </c>
      <c r="B10" s="190"/>
      <c r="C10" s="176" t="str">
        <f>"三"&amp;"、"&amp;"农林水支出"</f>
        <v>三、农林水支出</v>
      </c>
      <c r="D10" s="190">
        <v>4500563.97</v>
      </c>
    </row>
    <row r="11" ht="21.75" customHeight="1" spans="1:4">
      <c r="A11" s="176" t="s">
        <v>11</v>
      </c>
      <c r="B11" s="190"/>
      <c r="C11" s="176" t="str">
        <f>"四"&amp;"、"&amp;"住房保障支出"</f>
        <v>四、住房保障支出</v>
      </c>
      <c r="D11" s="190">
        <v>419105.04</v>
      </c>
    </row>
    <row r="12" ht="21.75" customHeight="1" spans="1:4">
      <c r="A12" s="176" t="s">
        <v>12</v>
      </c>
      <c r="B12" s="190">
        <v>741844.69</v>
      </c>
      <c r="C12" s="191"/>
      <c r="D12" s="190"/>
    </row>
    <row r="13" ht="21.75" customHeight="1" spans="1:4">
      <c r="A13" s="192" t="s">
        <v>13</v>
      </c>
      <c r="B13" s="190"/>
      <c r="C13" s="191"/>
      <c r="D13" s="190"/>
    </row>
    <row r="14" ht="20.25" customHeight="1" spans="1:4">
      <c r="A14" s="192" t="s">
        <v>14</v>
      </c>
      <c r="B14" s="190"/>
      <c r="C14" s="191"/>
      <c r="D14" s="190"/>
    </row>
    <row r="15" ht="20.25" customHeight="1" spans="1:4">
      <c r="A15" s="192" t="s">
        <v>15</v>
      </c>
      <c r="B15" s="190"/>
      <c r="C15" s="191"/>
      <c r="D15" s="190"/>
    </row>
    <row r="16" ht="20.25" customHeight="1" spans="1:4">
      <c r="A16" s="193" t="s">
        <v>16</v>
      </c>
      <c r="B16" s="190"/>
      <c r="C16" s="191"/>
      <c r="D16" s="190"/>
    </row>
    <row r="17" ht="20.25" customHeight="1" spans="1:4">
      <c r="A17" s="193" t="s">
        <v>17</v>
      </c>
      <c r="B17" s="190">
        <v>741844.69</v>
      </c>
      <c r="C17" s="191"/>
      <c r="D17" s="190"/>
    </row>
    <row r="18" ht="20.25" customHeight="1" spans="1:4">
      <c r="A18" s="194" t="s">
        <v>18</v>
      </c>
      <c r="B18" s="178">
        <v>5968982.19</v>
      </c>
      <c r="C18" s="174" t="s">
        <v>19</v>
      </c>
      <c r="D18" s="178">
        <v>5968982.19</v>
      </c>
    </row>
    <row r="19" ht="20.25" customHeight="1" spans="1:4">
      <c r="A19" s="195" t="s">
        <v>20</v>
      </c>
      <c r="B19" s="190"/>
      <c r="C19" s="176" t="s">
        <v>21</v>
      </c>
      <c r="D19" s="190"/>
    </row>
    <row r="20" ht="20.25" customHeight="1" spans="1:4">
      <c r="A20" s="195" t="s">
        <v>22</v>
      </c>
      <c r="B20" s="190"/>
      <c r="C20" s="176" t="s">
        <v>22</v>
      </c>
      <c r="D20" s="190"/>
    </row>
    <row r="21" ht="20.25" customHeight="1" spans="1:4">
      <c r="A21" s="195" t="s">
        <v>23</v>
      </c>
      <c r="B21" s="190"/>
      <c r="C21" s="176" t="s">
        <v>24</v>
      </c>
      <c r="D21" s="190"/>
    </row>
    <row r="22" ht="20.25" customHeight="1" spans="1:4">
      <c r="A22" s="196" t="s">
        <v>25</v>
      </c>
      <c r="B22" s="178">
        <v>5968982.19</v>
      </c>
      <c r="C22" s="174" t="s">
        <v>26</v>
      </c>
      <c r="D22" s="178">
        <v>5968982.19</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workbookViewId="0">
      <pane ySplit="1" topLeftCell="A2" activePane="bottomLeft" state="frozen"/>
      <selection/>
      <selection pane="bottomLeft" activeCell="C2" sqref="C2"/>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22"/>
      <c r="O2" s="77"/>
      <c r="P2" s="77"/>
      <c r="Q2" s="77"/>
      <c r="R2" s="77"/>
      <c r="S2" s="4" t="s">
        <v>27</v>
      </c>
    </row>
    <row r="3" ht="57.75" customHeight="1" spans="1:19">
      <c r="A3" s="145" t="str">
        <f>"2025"&amp;"年部门收入预算表"</f>
        <v>2025年部门收入预算表</v>
      </c>
      <c r="B3" s="145"/>
      <c r="C3" s="145"/>
      <c r="D3" s="145"/>
      <c r="E3" s="145"/>
      <c r="F3" s="145"/>
      <c r="G3" s="145"/>
      <c r="H3" s="145"/>
      <c r="I3" s="145"/>
      <c r="J3" s="145"/>
      <c r="K3" s="145"/>
      <c r="L3" s="145"/>
      <c r="M3" s="145"/>
      <c r="N3" s="145"/>
      <c r="O3" s="145"/>
      <c r="P3" s="145"/>
      <c r="Q3" s="145"/>
      <c r="R3" s="145"/>
      <c r="S3" s="145"/>
    </row>
    <row r="4" ht="24" customHeight="1" spans="1:19">
      <c r="A4" s="182" t="s">
        <v>1</v>
      </c>
      <c r="B4" s="182"/>
      <c r="C4" s="182"/>
      <c r="D4" s="182"/>
      <c r="E4" s="183"/>
      <c r="F4" s="183"/>
      <c r="G4" s="183"/>
      <c r="H4" s="183"/>
      <c r="I4" s="183"/>
      <c r="J4" s="185"/>
      <c r="K4" s="183"/>
      <c r="L4" s="183"/>
      <c r="M4" s="183"/>
      <c r="N4" s="183"/>
      <c r="O4" s="186"/>
      <c r="P4" s="186"/>
      <c r="Q4" s="186"/>
      <c r="R4" s="186"/>
      <c r="S4" s="188" t="s">
        <v>2</v>
      </c>
    </row>
    <row r="5" ht="18.75" customHeight="1" spans="1:19">
      <c r="A5" s="9" t="s">
        <v>28</v>
      </c>
      <c r="B5" s="83" t="s">
        <v>29</v>
      </c>
      <c r="C5" s="83" t="s">
        <v>30</v>
      </c>
      <c r="D5" s="184" t="s">
        <v>31</v>
      </c>
      <c r="E5" s="184"/>
      <c r="F5" s="184"/>
      <c r="G5" s="184"/>
      <c r="H5" s="184"/>
      <c r="I5" s="184"/>
      <c r="J5" s="184"/>
      <c r="K5" s="184"/>
      <c r="L5" s="184"/>
      <c r="M5" s="184"/>
      <c r="N5" s="153"/>
      <c r="O5" s="184" t="s">
        <v>20</v>
      </c>
      <c r="P5" s="184"/>
      <c r="Q5" s="184"/>
      <c r="R5" s="184"/>
      <c r="S5" s="153"/>
    </row>
    <row r="6" ht="19.5" customHeight="1" spans="1:19">
      <c r="A6" s="14"/>
      <c r="B6" s="85"/>
      <c r="C6" s="85"/>
      <c r="D6" s="85" t="s">
        <v>32</v>
      </c>
      <c r="E6" s="85" t="s">
        <v>33</v>
      </c>
      <c r="F6" s="85" t="s">
        <v>34</v>
      </c>
      <c r="G6" s="85" t="s">
        <v>35</v>
      </c>
      <c r="H6" s="85" t="s">
        <v>36</v>
      </c>
      <c r="I6" s="187" t="s">
        <v>37</v>
      </c>
      <c r="J6" s="187"/>
      <c r="K6" s="187"/>
      <c r="L6" s="187"/>
      <c r="M6" s="187"/>
      <c r="N6" s="98"/>
      <c r="O6" s="85" t="s">
        <v>32</v>
      </c>
      <c r="P6" s="85" t="s">
        <v>33</v>
      </c>
      <c r="Q6" s="85" t="s">
        <v>34</v>
      </c>
      <c r="R6" s="85" t="s">
        <v>35</v>
      </c>
      <c r="S6" s="85" t="s">
        <v>38</v>
      </c>
    </row>
    <row r="7" ht="33.75" customHeight="1" spans="1:19">
      <c r="A7" s="16"/>
      <c r="B7" s="87"/>
      <c r="C7" s="87"/>
      <c r="D7" s="87"/>
      <c r="E7" s="87"/>
      <c r="F7" s="87"/>
      <c r="G7" s="87"/>
      <c r="H7" s="87"/>
      <c r="I7" s="86" t="s">
        <v>32</v>
      </c>
      <c r="J7" s="86" t="s">
        <v>39</v>
      </c>
      <c r="K7" s="86" t="s">
        <v>40</v>
      </c>
      <c r="L7" s="86" t="s">
        <v>41</v>
      </c>
      <c r="M7" s="86" t="s">
        <v>42</v>
      </c>
      <c r="N7" s="86" t="s">
        <v>43</v>
      </c>
      <c r="O7" s="87"/>
      <c r="P7" s="87"/>
      <c r="Q7" s="87"/>
      <c r="R7" s="87"/>
      <c r="S7" s="87"/>
    </row>
    <row r="8" ht="16.5" customHeight="1" spans="1:19">
      <c r="A8" s="52">
        <v>1</v>
      </c>
      <c r="B8" s="52">
        <v>2</v>
      </c>
      <c r="C8" s="52">
        <v>3</v>
      </c>
      <c r="D8" s="52">
        <v>4</v>
      </c>
      <c r="E8" s="52">
        <v>5</v>
      </c>
      <c r="F8" s="52">
        <v>6</v>
      </c>
      <c r="G8" s="52">
        <v>7</v>
      </c>
      <c r="H8" s="52">
        <v>8</v>
      </c>
      <c r="I8" s="52">
        <v>9</v>
      </c>
      <c r="J8" s="52">
        <v>10</v>
      </c>
      <c r="K8" s="52">
        <v>11</v>
      </c>
      <c r="L8" s="52">
        <v>12</v>
      </c>
      <c r="M8" s="52">
        <v>13</v>
      </c>
      <c r="N8" s="52">
        <v>14</v>
      </c>
      <c r="O8" s="52">
        <v>15</v>
      </c>
      <c r="P8" s="52">
        <v>16</v>
      </c>
      <c r="Q8" s="52">
        <v>17</v>
      </c>
      <c r="R8" s="52">
        <v>18</v>
      </c>
      <c r="S8" s="52">
        <v>19</v>
      </c>
    </row>
    <row r="9" ht="18" customHeight="1" spans="1:19">
      <c r="A9" s="20" t="s">
        <v>44</v>
      </c>
      <c r="B9" s="20" t="s">
        <v>45</v>
      </c>
      <c r="C9" s="21">
        <v>5968982.19</v>
      </c>
      <c r="D9" s="21">
        <v>5968982.19</v>
      </c>
      <c r="E9" s="21">
        <v>5227137.5</v>
      </c>
      <c r="F9" s="21"/>
      <c r="G9" s="21"/>
      <c r="H9" s="21"/>
      <c r="I9" s="21">
        <v>741844.69</v>
      </c>
      <c r="J9" s="21"/>
      <c r="K9" s="21"/>
      <c r="L9" s="21"/>
      <c r="M9" s="21"/>
      <c r="N9" s="21">
        <v>741844.69</v>
      </c>
      <c r="O9" s="21"/>
      <c r="P9" s="21"/>
      <c r="Q9" s="21"/>
      <c r="R9" s="21"/>
      <c r="S9" s="21"/>
    </row>
    <row r="10" ht="18" customHeight="1" spans="1:19">
      <c r="A10" s="22" t="s">
        <v>30</v>
      </c>
      <c r="B10" s="22"/>
      <c r="C10" s="21">
        <v>5968982.19</v>
      </c>
      <c r="D10" s="21">
        <v>5968982.19</v>
      </c>
      <c r="E10" s="21">
        <v>5227137.5</v>
      </c>
      <c r="F10" s="21"/>
      <c r="G10" s="21"/>
      <c r="H10" s="21"/>
      <c r="I10" s="21">
        <v>741844.69</v>
      </c>
      <c r="J10" s="21"/>
      <c r="K10" s="21"/>
      <c r="L10" s="21"/>
      <c r="M10" s="21"/>
      <c r="N10" s="21">
        <v>741844.69</v>
      </c>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8"/>
  <sheetViews>
    <sheetView showZeros="0" workbookViewId="0">
      <pane ySplit="1" topLeftCell="A2" activePane="bottomLeft" state="frozen"/>
      <selection/>
      <selection pane="bottomLeft" activeCell="C2" sqref="C2"/>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22"/>
      <c r="H2" s="122"/>
      <c r="J2" s="122"/>
      <c r="O2" s="181" t="s">
        <v>46</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9" t="s">
        <v>1</v>
      </c>
      <c r="B4" s="159"/>
      <c r="C4" s="159"/>
      <c r="D4" s="159"/>
      <c r="E4" s="159"/>
      <c r="F4" s="159"/>
      <c r="G4" s="159"/>
      <c r="H4" s="159"/>
      <c r="I4" s="159"/>
      <c r="J4" s="159"/>
      <c r="K4" s="159"/>
      <c r="L4" s="159"/>
      <c r="M4" s="7"/>
      <c r="N4" s="7"/>
      <c r="O4" s="105" t="s">
        <v>2</v>
      </c>
    </row>
    <row r="5" ht="19.5" customHeight="1" spans="1:15">
      <c r="A5" s="9" t="s">
        <v>47</v>
      </c>
      <c r="B5" s="9" t="s">
        <v>48</v>
      </c>
      <c r="C5" s="9" t="s">
        <v>30</v>
      </c>
      <c r="D5" s="11" t="s">
        <v>33</v>
      </c>
      <c r="E5" s="12" t="s">
        <v>49</v>
      </c>
      <c r="F5" s="13" t="s">
        <v>50</v>
      </c>
      <c r="G5" s="9" t="s">
        <v>34</v>
      </c>
      <c r="H5" s="9" t="s">
        <v>35</v>
      </c>
      <c r="I5" s="9" t="s">
        <v>51</v>
      </c>
      <c r="J5" s="11" t="s">
        <v>52</v>
      </c>
      <c r="K5" s="12"/>
      <c r="L5" s="12"/>
      <c r="M5" s="12"/>
      <c r="N5" s="12"/>
      <c r="O5" s="13"/>
    </row>
    <row r="6" ht="33.75" customHeight="1" spans="1:15">
      <c r="A6" s="16"/>
      <c r="B6" s="16"/>
      <c r="C6" s="16"/>
      <c r="D6" s="18" t="s">
        <v>32</v>
      </c>
      <c r="E6" s="97" t="s">
        <v>49</v>
      </c>
      <c r="F6" s="97" t="s">
        <v>50</v>
      </c>
      <c r="G6" s="16"/>
      <c r="H6" s="16"/>
      <c r="I6" s="16"/>
      <c r="J6" s="18" t="s">
        <v>32</v>
      </c>
      <c r="K6" s="40" t="s">
        <v>53</v>
      </c>
      <c r="L6" s="40" t="s">
        <v>54</v>
      </c>
      <c r="M6" s="40" t="s">
        <v>55</v>
      </c>
      <c r="N6" s="40" t="s">
        <v>56</v>
      </c>
      <c r="O6" s="40" t="s">
        <v>57</v>
      </c>
    </row>
    <row r="7" ht="19.5" customHeight="1" spans="1:15">
      <c r="A7" s="179">
        <v>1</v>
      </c>
      <c r="B7" s="179">
        <v>2</v>
      </c>
      <c r="C7" s="180">
        <v>3</v>
      </c>
      <c r="D7" s="180">
        <v>4</v>
      </c>
      <c r="E7" s="180">
        <v>5</v>
      </c>
      <c r="F7" s="180">
        <v>6</v>
      </c>
      <c r="G7" s="180">
        <v>7</v>
      </c>
      <c r="H7" s="180">
        <v>8</v>
      </c>
      <c r="I7" s="180">
        <v>9</v>
      </c>
      <c r="J7" s="180">
        <v>10</v>
      </c>
      <c r="K7" s="180">
        <v>11</v>
      </c>
      <c r="L7" s="180">
        <v>12</v>
      </c>
      <c r="M7" s="180">
        <v>13</v>
      </c>
      <c r="N7" s="180">
        <v>14</v>
      </c>
      <c r="O7" s="180">
        <v>15</v>
      </c>
    </row>
    <row r="8" ht="21.75" customHeight="1" spans="1:15">
      <c r="A8" s="20" t="s">
        <v>58</v>
      </c>
      <c r="B8" s="20" t="s">
        <v>59</v>
      </c>
      <c r="C8" s="21">
        <v>544165.28</v>
      </c>
      <c r="D8" s="21">
        <v>544165.28</v>
      </c>
      <c r="E8" s="21">
        <v>544165.28</v>
      </c>
      <c r="F8" s="21"/>
      <c r="G8" s="21"/>
      <c r="H8" s="21"/>
      <c r="I8" s="21"/>
      <c r="J8" s="21"/>
      <c r="K8" s="21"/>
      <c r="L8" s="21"/>
      <c r="M8" s="21"/>
      <c r="N8" s="21"/>
      <c r="O8" s="21"/>
    </row>
    <row r="9" ht="21.75" customHeight="1" spans="1:15">
      <c r="A9" s="102" t="s">
        <v>60</v>
      </c>
      <c r="B9" s="102" t="s">
        <v>61</v>
      </c>
      <c r="C9" s="21">
        <v>526057.28</v>
      </c>
      <c r="D9" s="21">
        <v>526057.28</v>
      </c>
      <c r="E9" s="21">
        <v>526057.28</v>
      </c>
      <c r="F9" s="21"/>
      <c r="G9" s="21"/>
      <c r="H9" s="21"/>
      <c r="I9" s="21"/>
      <c r="J9" s="21"/>
      <c r="K9" s="21"/>
      <c r="L9" s="21"/>
      <c r="M9" s="21"/>
      <c r="N9" s="21"/>
      <c r="O9" s="21"/>
    </row>
    <row r="10" ht="21.75" customHeight="1" spans="1:15">
      <c r="A10" s="166" t="s">
        <v>62</v>
      </c>
      <c r="B10" s="166" t="s">
        <v>63</v>
      </c>
      <c r="C10" s="21">
        <v>8400</v>
      </c>
      <c r="D10" s="21">
        <v>8400</v>
      </c>
      <c r="E10" s="21">
        <v>8400</v>
      </c>
      <c r="F10" s="21"/>
      <c r="G10" s="21"/>
      <c r="H10" s="21"/>
      <c r="I10" s="21"/>
      <c r="J10" s="21"/>
      <c r="K10" s="21"/>
      <c r="L10" s="21"/>
      <c r="M10" s="21"/>
      <c r="N10" s="21"/>
      <c r="O10" s="21"/>
    </row>
    <row r="11" ht="21.75" customHeight="1" spans="1:15">
      <c r="A11" s="166" t="s">
        <v>64</v>
      </c>
      <c r="B11" s="166" t="s">
        <v>65</v>
      </c>
      <c r="C11" s="21">
        <v>517657.28</v>
      </c>
      <c r="D11" s="21">
        <v>517657.28</v>
      </c>
      <c r="E11" s="21">
        <v>517657.28</v>
      </c>
      <c r="F11" s="21"/>
      <c r="G11" s="21"/>
      <c r="H11" s="21"/>
      <c r="I11" s="21"/>
      <c r="J11" s="21"/>
      <c r="K11" s="21"/>
      <c r="L11" s="21"/>
      <c r="M11" s="21"/>
      <c r="N11" s="21"/>
      <c r="O11" s="21"/>
    </row>
    <row r="12" ht="21.75" customHeight="1" spans="1:15">
      <c r="A12" s="102" t="s">
        <v>66</v>
      </c>
      <c r="B12" s="102" t="s">
        <v>67</v>
      </c>
      <c r="C12" s="21">
        <v>18108</v>
      </c>
      <c r="D12" s="21">
        <v>18108</v>
      </c>
      <c r="E12" s="21">
        <v>18108</v>
      </c>
      <c r="F12" s="21"/>
      <c r="G12" s="21"/>
      <c r="H12" s="21"/>
      <c r="I12" s="21"/>
      <c r="J12" s="21"/>
      <c r="K12" s="21"/>
      <c r="L12" s="21"/>
      <c r="M12" s="21"/>
      <c r="N12" s="21"/>
      <c r="O12" s="21"/>
    </row>
    <row r="13" ht="21.75" customHeight="1" spans="1:15">
      <c r="A13" s="166" t="s">
        <v>68</v>
      </c>
      <c r="B13" s="166" t="s">
        <v>69</v>
      </c>
      <c r="C13" s="21">
        <v>18108</v>
      </c>
      <c r="D13" s="21">
        <v>18108</v>
      </c>
      <c r="E13" s="21">
        <v>18108</v>
      </c>
      <c r="F13" s="21"/>
      <c r="G13" s="21"/>
      <c r="H13" s="21"/>
      <c r="I13" s="21"/>
      <c r="J13" s="21"/>
      <c r="K13" s="21"/>
      <c r="L13" s="21"/>
      <c r="M13" s="21"/>
      <c r="N13" s="21"/>
      <c r="O13" s="21"/>
    </row>
    <row r="14" ht="21.75" customHeight="1" spans="1:15">
      <c r="A14" s="20" t="s">
        <v>70</v>
      </c>
      <c r="B14" s="20" t="s">
        <v>71</v>
      </c>
      <c r="C14" s="21">
        <v>505147.9</v>
      </c>
      <c r="D14" s="21">
        <v>505147.9</v>
      </c>
      <c r="E14" s="21">
        <v>505147.9</v>
      </c>
      <c r="F14" s="21"/>
      <c r="G14" s="21"/>
      <c r="H14" s="21"/>
      <c r="I14" s="21"/>
      <c r="J14" s="21"/>
      <c r="K14" s="21"/>
      <c r="L14" s="21"/>
      <c r="M14" s="21"/>
      <c r="N14" s="21"/>
      <c r="O14" s="21"/>
    </row>
    <row r="15" ht="21.75" customHeight="1" spans="1:15">
      <c r="A15" s="102" t="s">
        <v>72</v>
      </c>
      <c r="B15" s="102" t="s">
        <v>73</v>
      </c>
      <c r="C15" s="21">
        <v>505147.9</v>
      </c>
      <c r="D15" s="21">
        <v>505147.9</v>
      </c>
      <c r="E15" s="21">
        <v>505147.9</v>
      </c>
      <c r="F15" s="21"/>
      <c r="G15" s="21"/>
      <c r="H15" s="21"/>
      <c r="I15" s="21"/>
      <c r="J15" s="21"/>
      <c r="K15" s="21"/>
      <c r="L15" s="21"/>
      <c r="M15" s="21"/>
      <c r="N15" s="21"/>
      <c r="O15" s="21"/>
    </row>
    <row r="16" ht="21.75" customHeight="1" spans="1:15">
      <c r="A16" s="166" t="s">
        <v>74</v>
      </c>
      <c r="B16" s="166" t="s">
        <v>75</v>
      </c>
      <c r="C16" s="21">
        <v>277266.99</v>
      </c>
      <c r="D16" s="21">
        <v>277266.99</v>
      </c>
      <c r="E16" s="21">
        <v>277266.99</v>
      </c>
      <c r="F16" s="21"/>
      <c r="G16" s="21"/>
      <c r="H16" s="21"/>
      <c r="I16" s="21"/>
      <c r="J16" s="21"/>
      <c r="K16" s="21"/>
      <c r="L16" s="21"/>
      <c r="M16" s="21"/>
      <c r="N16" s="21"/>
      <c r="O16" s="21"/>
    </row>
    <row r="17" ht="21.75" customHeight="1" spans="1:15">
      <c r="A17" s="166" t="s">
        <v>76</v>
      </c>
      <c r="B17" s="166" t="s">
        <v>77</v>
      </c>
      <c r="C17" s="21">
        <v>188388.69</v>
      </c>
      <c r="D17" s="21">
        <v>188388.69</v>
      </c>
      <c r="E17" s="21">
        <v>188388.69</v>
      </c>
      <c r="F17" s="21"/>
      <c r="G17" s="21"/>
      <c r="H17" s="21"/>
      <c r="I17" s="21"/>
      <c r="J17" s="21"/>
      <c r="K17" s="21"/>
      <c r="L17" s="21"/>
      <c r="M17" s="21"/>
      <c r="N17" s="21"/>
      <c r="O17" s="21"/>
    </row>
    <row r="18" ht="21.75" customHeight="1" spans="1:15">
      <c r="A18" s="166" t="s">
        <v>78</v>
      </c>
      <c r="B18" s="166" t="s">
        <v>79</v>
      </c>
      <c r="C18" s="21">
        <v>39492.22</v>
      </c>
      <c r="D18" s="21">
        <v>39492.22</v>
      </c>
      <c r="E18" s="21">
        <v>39492.22</v>
      </c>
      <c r="F18" s="21"/>
      <c r="G18" s="21"/>
      <c r="H18" s="21"/>
      <c r="I18" s="21"/>
      <c r="J18" s="21"/>
      <c r="K18" s="21"/>
      <c r="L18" s="21"/>
      <c r="M18" s="21"/>
      <c r="N18" s="21"/>
      <c r="O18" s="21"/>
    </row>
    <row r="19" ht="21.75" customHeight="1" spans="1:15">
      <c r="A19" s="20" t="s">
        <v>80</v>
      </c>
      <c r="B19" s="20" t="s">
        <v>81</v>
      </c>
      <c r="C19" s="21">
        <v>4500563.97</v>
      </c>
      <c r="D19" s="21">
        <v>3758719.28</v>
      </c>
      <c r="E19" s="21">
        <v>3758719.28</v>
      </c>
      <c r="F19" s="21"/>
      <c r="G19" s="21"/>
      <c r="H19" s="21"/>
      <c r="I19" s="21"/>
      <c r="J19" s="21">
        <v>741844.69</v>
      </c>
      <c r="K19" s="21"/>
      <c r="L19" s="21"/>
      <c r="M19" s="21"/>
      <c r="N19" s="21"/>
      <c r="O19" s="21">
        <v>741844.69</v>
      </c>
    </row>
    <row r="20" ht="21.75" customHeight="1" spans="1:15">
      <c r="A20" s="102" t="s">
        <v>82</v>
      </c>
      <c r="B20" s="102" t="s">
        <v>83</v>
      </c>
      <c r="C20" s="21">
        <v>4500563.97</v>
      </c>
      <c r="D20" s="21">
        <v>3758719.28</v>
      </c>
      <c r="E20" s="21">
        <v>3758719.28</v>
      </c>
      <c r="F20" s="21"/>
      <c r="G20" s="21"/>
      <c r="H20" s="21"/>
      <c r="I20" s="21"/>
      <c r="J20" s="21">
        <v>741844.69</v>
      </c>
      <c r="K20" s="21"/>
      <c r="L20" s="21"/>
      <c r="M20" s="21"/>
      <c r="N20" s="21"/>
      <c r="O20" s="21">
        <v>741844.69</v>
      </c>
    </row>
    <row r="21" ht="21.75" customHeight="1" spans="1:15">
      <c r="A21" s="166" t="s">
        <v>84</v>
      </c>
      <c r="B21" s="166" t="s">
        <v>85</v>
      </c>
      <c r="C21" s="21">
        <v>3758719.28</v>
      </c>
      <c r="D21" s="21">
        <v>3758719.28</v>
      </c>
      <c r="E21" s="21">
        <v>3758719.28</v>
      </c>
      <c r="F21" s="21"/>
      <c r="G21" s="21"/>
      <c r="H21" s="21"/>
      <c r="I21" s="21"/>
      <c r="J21" s="21"/>
      <c r="K21" s="21"/>
      <c r="L21" s="21"/>
      <c r="M21" s="21"/>
      <c r="N21" s="21"/>
      <c r="O21" s="21"/>
    </row>
    <row r="22" ht="21.75" customHeight="1" spans="1:15">
      <c r="A22" s="166" t="s">
        <v>86</v>
      </c>
      <c r="B22" s="166" t="s">
        <v>87</v>
      </c>
      <c r="C22" s="21">
        <v>343650</v>
      </c>
      <c r="D22" s="21"/>
      <c r="E22" s="21"/>
      <c r="F22" s="21"/>
      <c r="G22" s="21"/>
      <c r="H22" s="21"/>
      <c r="I22" s="21"/>
      <c r="J22" s="21">
        <v>343650</v>
      </c>
      <c r="K22" s="21"/>
      <c r="L22" s="21"/>
      <c r="M22" s="21"/>
      <c r="N22" s="21"/>
      <c r="O22" s="21">
        <v>343650</v>
      </c>
    </row>
    <row r="23" ht="21.75" customHeight="1" spans="1:15">
      <c r="A23" s="166" t="s">
        <v>88</v>
      </c>
      <c r="B23" s="166" t="s">
        <v>89</v>
      </c>
      <c r="C23" s="21">
        <v>13500</v>
      </c>
      <c r="D23" s="21"/>
      <c r="E23" s="21"/>
      <c r="F23" s="21"/>
      <c r="G23" s="21"/>
      <c r="H23" s="21"/>
      <c r="I23" s="21"/>
      <c r="J23" s="21">
        <v>13500</v>
      </c>
      <c r="K23" s="21"/>
      <c r="L23" s="21"/>
      <c r="M23" s="21"/>
      <c r="N23" s="21"/>
      <c r="O23" s="21">
        <v>13500</v>
      </c>
    </row>
    <row r="24" ht="21.75" customHeight="1" spans="1:15">
      <c r="A24" s="166" t="s">
        <v>90</v>
      </c>
      <c r="B24" s="166" t="s">
        <v>91</v>
      </c>
      <c r="C24" s="21">
        <v>384694.69</v>
      </c>
      <c r="D24" s="21"/>
      <c r="E24" s="21"/>
      <c r="F24" s="21"/>
      <c r="G24" s="21"/>
      <c r="H24" s="21"/>
      <c r="I24" s="21"/>
      <c r="J24" s="21">
        <v>384694.69</v>
      </c>
      <c r="K24" s="21"/>
      <c r="L24" s="21"/>
      <c r="M24" s="21"/>
      <c r="N24" s="21"/>
      <c r="O24" s="21">
        <v>384694.69</v>
      </c>
    </row>
    <row r="25" ht="21.75" customHeight="1" spans="1:15">
      <c r="A25" s="20" t="s">
        <v>92</v>
      </c>
      <c r="B25" s="20" t="s">
        <v>93</v>
      </c>
      <c r="C25" s="21">
        <v>419105.04</v>
      </c>
      <c r="D25" s="21">
        <v>419105.04</v>
      </c>
      <c r="E25" s="21">
        <v>419105.04</v>
      </c>
      <c r="F25" s="21"/>
      <c r="G25" s="21"/>
      <c r="H25" s="21"/>
      <c r="I25" s="21"/>
      <c r="J25" s="21"/>
      <c r="K25" s="21"/>
      <c r="L25" s="21"/>
      <c r="M25" s="21"/>
      <c r="N25" s="21"/>
      <c r="O25" s="21"/>
    </row>
    <row r="26" ht="21.75" customHeight="1" spans="1:15">
      <c r="A26" s="102" t="s">
        <v>94</v>
      </c>
      <c r="B26" s="102" t="s">
        <v>95</v>
      </c>
      <c r="C26" s="21">
        <v>419105.04</v>
      </c>
      <c r="D26" s="21">
        <v>419105.04</v>
      </c>
      <c r="E26" s="21">
        <v>419105.04</v>
      </c>
      <c r="F26" s="21"/>
      <c r="G26" s="21"/>
      <c r="H26" s="21"/>
      <c r="I26" s="21"/>
      <c r="J26" s="21"/>
      <c r="K26" s="21"/>
      <c r="L26" s="21"/>
      <c r="M26" s="21"/>
      <c r="N26" s="21"/>
      <c r="O26" s="21"/>
    </row>
    <row r="27" ht="21.75" customHeight="1" spans="1:15">
      <c r="A27" s="166" t="s">
        <v>96</v>
      </c>
      <c r="B27" s="166" t="s">
        <v>97</v>
      </c>
      <c r="C27" s="21">
        <v>419105.04</v>
      </c>
      <c r="D27" s="21">
        <v>419105.04</v>
      </c>
      <c r="E27" s="21">
        <v>419105.04</v>
      </c>
      <c r="F27" s="21"/>
      <c r="G27" s="21"/>
      <c r="H27" s="21"/>
      <c r="I27" s="21"/>
      <c r="J27" s="21"/>
      <c r="K27" s="21"/>
      <c r="L27" s="21"/>
      <c r="M27" s="21"/>
      <c r="N27" s="21"/>
      <c r="O27" s="21"/>
    </row>
    <row r="28" ht="21.75" customHeight="1" spans="1:15">
      <c r="A28" s="22" t="s">
        <v>98</v>
      </c>
      <c r="B28" s="22" t="s">
        <v>98</v>
      </c>
      <c r="C28" s="21">
        <v>5968982.19</v>
      </c>
      <c r="D28" s="21">
        <v>5227137.5</v>
      </c>
      <c r="E28" s="21">
        <v>5227137.5</v>
      </c>
      <c r="F28" s="21"/>
      <c r="G28" s="21"/>
      <c r="H28" s="21"/>
      <c r="I28" s="21"/>
      <c r="J28" s="21">
        <v>741844.69</v>
      </c>
      <c r="K28" s="21"/>
      <c r="L28" s="21"/>
      <c r="M28" s="21"/>
      <c r="N28" s="21"/>
      <c r="O28" s="21">
        <v>741844.69</v>
      </c>
    </row>
  </sheetData>
  <mergeCells count="11">
    <mergeCell ref="A3:O3"/>
    <mergeCell ref="A4:L4"/>
    <mergeCell ref="D5:F5"/>
    <mergeCell ref="J5:O5"/>
    <mergeCell ref="A28:B28"/>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workbookViewId="0">
      <pane ySplit="1" topLeftCell="A2" activePane="bottomLeft" state="frozen"/>
      <selection/>
      <selection pane="bottomLeft" activeCell="C2" sqref="C2"/>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2" t="s">
        <v>99</v>
      </c>
    </row>
    <row r="3" ht="36" customHeight="1" spans="1:4">
      <c r="A3" s="5" t="str">
        <f>"2025"&amp;"年部门财政拨款收支预算总表"</f>
        <v>2025年部门财政拨款收支预算总表</v>
      </c>
      <c r="B3" s="5"/>
      <c r="C3" s="5"/>
      <c r="D3" s="5"/>
    </row>
    <row r="4" ht="24" customHeight="1" spans="1:4">
      <c r="A4" s="6" t="s">
        <v>1</v>
      </c>
      <c r="B4" s="6"/>
      <c r="C4" s="169"/>
      <c r="D4" s="105" t="s">
        <v>2</v>
      </c>
    </row>
    <row r="5" ht="19.5" customHeight="1" spans="1:4">
      <c r="A5" s="11" t="s">
        <v>3</v>
      </c>
      <c r="B5" s="13"/>
      <c r="C5" s="11" t="s">
        <v>4</v>
      </c>
      <c r="D5" s="13"/>
    </row>
    <row r="6" ht="21.75" customHeight="1" spans="1:4">
      <c r="A6" s="26" t="s">
        <v>5</v>
      </c>
      <c r="B6" s="111" t="s">
        <v>6</v>
      </c>
      <c r="C6" s="26" t="s">
        <v>100</v>
      </c>
      <c r="D6" s="111" t="s">
        <v>6</v>
      </c>
    </row>
    <row r="7" ht="17.25" customHeight="1" spans="1:4">
      <c r="A7" s="28"/>
      <c r="B7" s="114"/>
      <c r="C7" s="28"/>
      <c r="D7" s="114"/>
    </row>
    <row r="8" ht="17.25" customHeight="1" spans="1:4">
      <c r="A8" s="170" t="s">
        <v>101</v>
      </c>
      <c r="B8" s="21">
        <v>5227137.5</v>
      </c>
      <c r="C8" s="171" t="s">
        <v>102</v>
      </c>
      <c r="D8" s="172">
        <v>5227137.5</v>
      </c>
    </row>
    <row r="9" ht="17.25" customHeight="1" spans="1:4">
      <c r="A9" s="173" t="s">
        <v>103</v>
      </c>
      <c r="B9" s="21">
        <v>5227137.5</v>
      </c>
      <c r="C9" s="171" t="str">
        <f>"（"&amp;"一"&amp;"）"&amp;"社会保障和就业支出"</f>
        <v>（一）社会保障和就业支出</v>
      </c>
      <c r="D9" s="172">
        <v>544165.28</v>
      </c>
    </row>
    <row r="10" ht="17.25" customHeight="1" spans="1:4">
      <c r="A10" s="173" t="s">
        <v>104</v>
      </c>
      <c r="B10" s="21"/>
      <c r="C10" s="171" t="str">
        <f>"（"&amp;"二"&amp;"）"&amp;"卫生健康支出"</f>
        <v>（二）卫生健康支出</v>
      </c>
      <c r="D10" s="172">
        <v>505147.9</v>
      </c>
    </row>
    <row r="11" ht="17.25" customHeight="1" spans="1:4">
      <c r="A11" s="173" t="s">
        <v>105</v>
      </c>
      <c r="B11" s="21"/>
      <c r="C11" s="171" t="str">
        <f>"（"&amp;"三"&amp;"）"&amp;"农林水支出"</f>
        <v>（三）农林水支出</v>
      </c>
      <c r="D11" s="172">
        <v>3758719.28</v>
      </c>
    </row>
    <row r="12" ht="17.25" customHeight="1" spans="1:4">
      <c r="A12" s="173" t="s">
        <v>106</v>
      </c>
      <c r="B12" s="21"/>
      <c r="C12" s="171" t="str">
        <f>"（"&amp;"四"&amp;"）"&amp;"住房保障支出"</f>
        <v>（四）住房保障支出</v>
      </c>
      <c r="D12" s="172">
        <v>419105.04</v>
      </c>
    </row>
    <row r="13" ht="17.25" customHeight="1" spans="1:4">
      <c r="A13" s="173" t="s">
        <v>103</v>
      </c>
      <c r="B13" s="21"/>
      <c r="C13" s="171"/>
      <c r="D13" s="172"/>
    </row>
    <row r="14" ht="17.25" customHeight="1" spans="1:4">
      <c r="A14" s="173" t="s">
        <v>104</v>
      </c>
      <c r="B14" s="21"/>
      <c r="C14" s="171"/>
      <c r="D14" s="172"/>
    </row>
    <row r="15" ht="17.25" customHeight="1" spans="1:4">
      <c r="A15" s="173" t="s">
        <v>105</v>
      </c>
      <c r="B15" s="21"/>
      <c r="C15" s="171"/>
      <c r="D15" s="172"/>
    </row>
    <row r="16" customHeight="1" spans="1:4">
      <c r="A16" s="174"/>
      <c r="B16" s="175"/>
      <c r="C16" s="176" t="s">
        <v>107</v>
      </c>
      <c r="D16" s="175"/>
    </row>
    <row r="17" ht="17.25" customHeight="1" spans="1:4">
      <c r="A17" s="177" t="s">
        <v>108</v>
      </c>
      <c r="B17" s="178">
        <v>5227137.5</v>
      </c>
      <c r="C17" s="174" t="s">
        <v>26</v>
      </c>
      <c r="D17" s="178">
        <v>5227137.5</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5"/>
  <sheetViews>
    <sheetView showZeros="0" workbookViewId="0">
      <pane ySplit="1" topLeftCell="A3" activePane="bottomLeft" state="frozen"/>
      <selection/>
      <selection pane="bottomLeft" activeCell="C2" sqref="C2"/>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22"/>
      <c r="F2" s="160"/>
      <c r="G2" s="32" t="s">
        <v>109</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
        <v>1</v>
      </c>
      <c r="B4" s="6"/>
      <c r="C4" s="6"/>
      <c r="D4" s="6"/>
      <c r="E4" s="6"/>
      <c r="F4" s="105"/>
      <c r="G4" s="105" t="s">
        <v>2</v>
      </c>
    </row>
    <row r="5" ht="20.25" customHeight="1" spans="1:7">
      <c r="A5" s="161" t="s">
        <v>110</v>
      </c>
      <c r="B5" s="162"/>
      <c r="C5" s="111" t="s">
        <v>30</v>
      </c>
      <c r="D5" s="147" t="s">
        <v>49</v>
      </c>
      <c r="E5" s="150"/>
      <c r="F5" s="151"/>
      <c r="G5" s="163" t="s">
        <v>50</v>
      </c>
    </row>
    <row r="6" ht="20.25" customHeight="1" spans="1:7">
      <c r="A6" s="164" t="s">
        <v>47</v>
      </c>
      <c r="B6" s="164" t="s">
        <v>48</v>
      </c>
      <c r="C6" s="114"/>
      <c r="D6" s="18" t="s">
        <v>32</v>
      </c>
      <c r="E6" s="18" t="s">
        <v>111</v>
      </c>
      <c r="F6" s="18" t="s">
        <v>112</v>
      </c>
      <c r="G6" s="98"/>
    </row>
    <row r="7" ht="19.5" customHeight="1" spans="1:7">
      <c r="A7" s="164" t="s">
        <v>113</v>
      </c>
      <c r="B7" s="164" t="s">
        <v>114</v>
      </c>
      <c r="C7" s="164" t="s">
        <v>115</v>
      </c>
      <c r="D7" s="18">
        <v>4</v>
      </c>
      <c r="E7" s="165" t="s">
        <v>116</v>
      </c>
      <c r="F7" s="165" t="s">
        <v>117</v>
      </c>
      <c r="G7" s="164" t="s">
        <v>118</v>
      </c>
    </row>
    <row r="8" ht="18" customHeight="1" spans="1:7">
      <c r="A8" s="20" t="s">
        <v>58</v>
      </c>
      <c r="B8" s="20" t="s">
        <v>59</v>
      </c>
      <c r="C8" s="21">
        <v>544165.28</v>
      </c>
      <c r="D8" s="21">
        <v>544165.28</v>
      </c>
      <c r="E8" s="21">
        <v>535765.28</v>
      </c>
      <c r="F8" s="21">
        <v>8400</v>
      </c>
      <c r="G8" s="21"/>
    </row>
    <row r="9" ht="18" customHeight="1" spans="1:7">
      <c r="A9" s="102" t="s">
        <v>60</v>
      </c>
      <c r="B9" s="102" t="s">
        <v>61</v>
      </c>
      <c r="C9" s="21">
        <v>526057.28</v>
      </c>
      <c r="D9" s="21">
        <v>526057.28</v>
      </c>
      <c r="E9" s="21">
        <v>517657.28</v>
      </c>
      <c r="F9" s="21">
        <v>8400</v>
      </c>
      <c r="G9" s="21"/>
    </row>
    <row r="10" ht="18" customHeight="1" spans="1:7">
      <c r="A10" s="166" t="s">
        <v>62</v>
      </c>
      <c r="B10" s="166" t="s">
        <v>63</v>
      </c>
      <c r="C10" s="21">
        <v>8400</v>
      </c>
      <c r="D10" s="21">
        <v>8400</v>
      </c>
      <c r="E10" s="21"/>
      <c r="F10" s="21">
        <v>8400</v>
      </c>
      <c r="G10" s="21"/>
    </row>
    <row r="11" ht="18" customHeight="1" spans="1:7">
      <c r="A11" s="166" t="s">
        <v>64</v>
      </c>
      <c r="B11" s="166" t="s">
        <v>65</v>
      </c>
      <c r="C11" s="21">
        <v>517657.28</v>
      </c>
      <c r="D11" s="21">
        <v>517657.28</v>
      </c>
      <c r="E11" s="21">
        <v>517657.28</v>
      </c>
      <c r="F11" s="21"/>
      <c r="G11" s="21"/>
    </row>
    <row r="12" ht="18" customHeight="1" spans="1:7">
      <c r="A12" s="102" t="s">
        <v>66</v>
      </c>
      <c r="B12" s="102" t="s">
        <v>67</v>
      </c>
      <c r="C12" s="21">
        <v>18108</v>
      </c>
      <c r="D12" s="21">
        <v>18108</v>
      </c>
      <c r="E12" s="21">
        <v>18108</v>
      </c>
      <c r="F12" s="21"/>
      <c r="G12" s="21"/>
    </row>
    <row r="13" ht="18" customHeight="1" spans="1:7">
      <c r="A13" s="166" t="s">
        <v>68</v>
      </c>
      <c r="B13" s="166" t="s">
        <v>69</v>
      </c>
      <c r="C13" s="21">
        <v>18108</v>
      </c>
      <c r="D13" s="21">
        <v>18108</v>
      </c>
      <c r="E13" s="21">
        <v>18108</v>
      </c>
      <c r="F13" s="21"/>
      <c r="G13" s="21"/>
    </row>
    <row r="14" ht="18" customHeight="1" spans="1:7">
      <c r="A14" s="20" t="s">
        <v>70</v>
      </c>
      <c r="B14" s="20" t="s">
        <v>71</v>
      </c>
      <c r="C14" s="21">
        <v>505147.9</v>
      </c>
      <c r="D14" s="21">
        <v>505147.9</v>
      </c>
      <c r="E14" s="21">
        <v>505147.9</v>
      </c>
      <c r="F14" s="21"/>
      <c r="G14" s="21"/>
    </row>
    <row r="15" ht="18" customHeight="1" spans="1:7">
      <c r="A15" s="102" t="s">
        <v>72</v>
      </c>
      <c r="B15" s="102" t="s">
        <v>73</v>
      </c>
      <c r="C15" s="21">
        <v>505147.9</v>
      </c>
      <c r="D15" s="21">
        <v>505147.9</v>
      </c>
      <c r="E15" s="21">
        <v>505147.9</v>
      </c>
      <c r="F15" s="21"/>
      <c r="G15" s="21"/>
    </row>
    <row r="16" ht="18" customHeight="1" spans="1:7">
      <c r="A16" s="166" t="s">
        <v>74</v>
      </c>
      <c r="B16" s="166" t="s">
        <v>75</v>
      </c>
      <c r="C16" s="21">
        <v>277266.99</v>
      </c>
      <c r="D16" s="21">
        <v>277266.99</v>
      </c>
      <c r="E16" s="21">
        <v>277266.99</v>
      </c>
      <c r="F16" s="21"/>
      <c r="G16" s="21"/>
    </row>
    <row r="17" ht="18" customHeight="1" spans="1:7">
      <c r="A17" s="166" t="s">
        <v>76</v>
      </c>
      <c r="B17" s="166" t="s">
        <v>77</v>
      </c>
      <c r="C17" s="21">
        <v>188388.69</v>
      </c>
      <c r="D17" s="21">
        <v>188388.69</v>
      </c>
      <c r="E17" s="21">
        <v>188388.69</v>
      </c>
      <c r="F17" s="21"/>
      <c r="G17" s="21"/>
    </row>
    <row r="18" ht="18" customHeight="1" spans="1:7">
      <c r="A18" s="166" t="s">
        <v>78</v>
      </c>
      <c r="B18" s="166" t="s">
        <v>79</v>
      </c>
      <c r="C18" s="21">
        <v>39492.22</v>
      </c>
      <c r="D18" s="21">
        <v>39492.22</v>
      </c>
      <c r="E18" s="21">
        <v>39492.22</v>
      </c>
      <c r="F18" s="21"/>
      <c r="G18" s="21"/>
    </row>
    <row r="19" ht="18" customHeight="1" spans="1:7">
      <c r="A19" s="20" t="s">
        <v>80</v>
      </c>
      <c r="B19" s="20" t="s">
        <v>81</v>
      </c>
      <c r="C19" s="21">
        <v>3758719.28</v>
      </c>
      <c r="D19" s="21">
        <v>3758719.28</v>
      </c>
      <c r="E19" s="21">
        <v>3492542</v>
      </c>
      <c r="F19" s="21">
        <v>266177.28</v>
      </c>
      <c r="G19" s="21"/>
    </row>
    <row r="20" ht="18" customHeight="1" spans="1:7">
      <c r="A20" s="102" t="s">
        <v>82</v>
      </c>
      <c r="B20" s="102" t="s">
        <v>83</v>
      </c>
      <c r="C20" s="21">
        <v>3758719.28</v>
      </c>
      <c r="D20" s="21">
        <v>3758719.28</v>
      </c>
      <c r="E20" s="21">
        <v>3492542</v>
      </c>
      <c r="F20" s="21">
        <v>266177.28</v>
      </c>
      <c r="G20" s="21"/>
    </row>
    <row r="21" ht="18" customHeight="1" spans="1:7">
      <c r="A21" s="166" t="s">
        <v>84</v>
      </c>
      <c r="B21" s="166" t="s">
        <v>85</v>
      </c>
      <c r="C21" s="21">
        <v>3758719.28</v>
      </c>
      <c r="D21" s="21">
        <v>3758719.28</v>
      </c>
      <c r="E21" s="21">
        <v>3492542</v>
      </c>
      <c r="F21" s="21">
        <v>266177.28</v>
      </c>
      <c r="G21" s="21"/>
    </row>
    <row r="22" ht="18" customHeight="1" spans="1:7">
      <c r="A22" s="20" t="s">
        <v>92</v>
      </c>
      <c r="B22" s="20" t="s">
        <v>93</v>
      </c>
      <c r="C22" s="21">
        <v>419105.04</v>
      </c>
      <c r="D22" s="21">
        <v>419105.04</v>
      </c>
      <c r="E22" s="21">
        <v>419105.04</v>
      </c>
      <c r="F22" s="21"/>
      <c r="G22" s="21"/>
    </row>
    <row r="23" ht="18" customHeight="1" spans="1:7">
      <c r="A23" s="102" t="s">
        <v>94</v>
      </c>
      <c r="B23" s="102" t="s">
        <v>95</v>
      </c>
      <c r="C23" s="21">
        <v>419105.04</v>
      </c>
      <c r="D23" s="21">
        <v>419105.04</v>
      </c>
      <c r="E23" s="21">
        <v>419105.04</v>
      </c>
      <c r="F23" s="21"/>
      <c r="G23" s="21"/>
    </row>
    <row r="24" ht="18" customHeight="1" spans="1:7">
      <c r="A24" s="166" t="s">
        <v>96</v>
      </c>
      <c r="B24" s="166" t="s">
        <v>97</v>
      </c>
      <c r="C24" s="21">
        <v>419105.04</v>
      </c>
      <c r="D24" s="21">
        <v>419105.04</v>
      </c>
      <c r="E24" s="21">
        <v>419105.04</v>
      </c>
      <c r="F24" s="21"/>
      <c r="G24" s="21"/>
    </row>
    <row r="25" ht="18" customHeight="1" spans="1:7">
      <c r="A25" s="167" t="s">
        <v>98</v>
      </c>
      <c r="B25" s="168" t="s">
        <v>98</v>
      </c>
      <c r="C25" s="21">
        <v>5227137.5</v>
      </c>
      <c r="D25" s="21">
        <v>5227137.5</v>
      </c>
      <c r="E25" s="21">
        <v>4952560.22</v>
      </c>
      <c r="F25" s="21">
        <v>274577.28</v>
      </c>
      <c r="G25" s="21"/>
    </row>
  </sheetData>
  <mergeCells count="7">
    <mergeCell ref="A3:G3"/>
    <mergeCell ref="A4:E4"/>
    <mergeCell ref="A5:B5"/>
    <mergeCell ref="D5:F5"/>
    <mergeCell ref="A25:B25"/>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workbookViewId="0">
      <pane ySplit="1" topLeftCell="A2" activePane="bottomLeft" state="frozen"/>
      <selection/>
      <selection pane="bottomLeft" activeCell="C2" sqref="C2"/>
    </sheetView>
  </sheetViews>
  <sheetFormatPr defaultColWidth="10.6555555555556" defaultRowHeight="14.25" customHeight="1" outlineLevelRow="7" outlineLevelCol="5"/>
  <cols>
    <col min="1" max="2" width="32" customWidth="1"/>
    <col min="3" max="6" width="30.1555555555556" customWidth="1"/>
  </cols>
  <sheetData>
    <row r="1" customHeight="1" spans="1:6">
      <c r="A1" s="1"/>
      <c r="B1" s="1"/>
      <c r="C1" s="1"/>
      <c r="D1" s="1"/>
      <c r="E1" s="1"/>
      <c r="F1" s="1"/>
    </row>
    <row r="2" customHeight="1" spans="1:6">
      <c r="A2" s="155"/>
      <c r="B2" s="155"/>
      <c r="C2" s="76"/>
      <c r="D2" s="156"/>
      <c r="F2" s="157" t="s">
        <v>119</v>
      </c>
    </row>
    <row r="3" ht="32.25" customHeight="1" spans="1:6">
      <c r="A3" s="110" t="str">
        <f>"2025"&amp;"年一般公共预算“三公”经费支出预算表"</f>
        <v>2025年一般公共预算“三公”经费支出预算表</v>
      </c>
      <c r="B3" s="158"/>
      <c r="C3" s="158"/>
      <c r="D3" s="158"/>
      <c r="E3" s="158"/>
      <c r="F3" s="158"/>
    </row>
    <row r="4" ht="18.75" customHeight="1" spans="1:6">
      <c r="A4" s="159" t="s">
        <v>1</v>
      </c>
      <c r="B4" s="158"/>
      <c r="C4" s="158"/>
      <c r="D4" s="158"/>
      <c r="E4" s="158"/>
      <c r="F4" s="36" t="s">
        <v>120</v>
      </c>
    </row>
    <row r="5" ht="19.5" customHeight="1" spans="1:6">
      <c r="A5" s="10" t="s">
        <v>121</v>
      </c>
      <c r="B5" s="26" t="s">
        <v>122</v>
      </c>
      <c r="C5" s="11" t="s">
        <v>123</v>
      </c>
      <c r="D5" s="12"/>
      <c r="E5" s="13"/>
      <c r="F5" s="26" t="s">
        <v>124</v>
      </c>
    </row>
    <row r="6" ht="19.5" customHeight="1" spans="1:6">
      <c r="A6" s="17"/>
      <c r="B6" s="28"/>
      <c r="C6" s="18" t="s">
        <v>32</v>
      </c>
      <c r="D6" s="18" t="s">
        <v>125</v>
      </c>
      <c r="E6" s="18" t="s">
        <v>126</v>
      </c>
      <c r="F6" s="28"/>
    </row>
    <row r="7" ht="18.75" customHeight="1" spans="1:6">
      <c r="A7" s="40">
        <v>1</v>
      </c>
      <c r="B7" s="40">
        <v>2</v>
      </c>
      <c r="C7" s="37">
        <v>3</v>
      </c>
      <c r="D7" s="40">
        <v>4</v>
      </c>
      <c r="E7" s="40">
        <v>5</v>
      </c>
      <c r="F7" s="40">
        <v>6</v>
      </c>
    </row>
    <row r="8" ht="24" customHeight="1" spans="1:6">
      <c r="A8" s="21">
        <v>68695</v>
      </c>
      <c r="B8" s="21"/>
      <c r="C8" s="21">
        <v>67695</v>
      </c>
      <c r="D8" s="21"/>
      <c r="E8" s="21">
        <v>67695</v>
      </c>
      <c r="F8" s="21">
        <v>1000</v>
      </c>
    </row>
  </sheetData>
  <mergeCells count="6">
    <mergeCell ref="A3:F3"/>
    <mergeCell ref="A4:C4"/>
    <mergeCell ref="C5:E5"/>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6"/>
  <sheetViews>
    <sheetView showZeros="0" topLeftCell="N1" workbookViewId="0">
      <pane ySplit="1" topLeftCell="A2" activePane="bottomLeft" state="frozen"/>
      <selection/>
      <selection pane="bottomLeft" activeCell="C2" sqref="C2"/>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43"/>
      <c r="D2" s="144"/>
      <c r="E2" s="144"/>
      <c r="F2" s="144"/>
      <c r="G2" s="144"/>
      <c r="H2" s="77"/>
      <c r="I2" s="77"/>
      <c r="J2" s="3"/>
      <c r="K2" s="77"/>
      <c r="L2" s="77"/>
      <c r="M2" s="77"/>
      <c r="N2" s="77"/>
      <c r="O2" s="3"/>
      <c r="P2" s="3"/>
      <c r="Q2" s="3"/>
      <c r="R2" s="77"/>
      <c r="V2" s="143"/>
      <c r="X2" s="4" t="s">
        <v>127</v>
      </c>
    </row>
    <row r="3" ht="39.75" customHeight="1" spans="1:24">
      <c r="A3" s="145" t="str">
        <f>"2025"&amp;"年部门基本支出预算表"</f>
        <v>2025年部门基本支出预算表</v>
      </c>
      <c r="B3" s="145"/>
      <c r="C3" s="145"/>
      <c r="D3" s="145"/>
      <c r="E3" s="145"/>
      <c r="F3" s="145"/>
      <c r="G3" s="145"/>
      <c r="H3" s="145"/>
      <c r="I3" s="145"/>
      <c r="J3" s="145"/>
      <c r="K3" s="145"/>
      <c r="L3" s="145"/>
      <c r="M3" s="145"/>
      <c r="N3" s="145"/>
      <c r="O3" s="145"/>
      <c r="P3" s="145"/>
      <c r="Q3" s="145"/>
      <c r="R3" s="145"/>
      <c r="S3" s="145"/>
      <c r="T3" s="145"/>
      <c r="U3" s="145"/>
      <c r="V3" s="145"/>
      <c r="W3" s="145"/>
      <c r="X3" s="145"/>
    </row>
    <row r="4" ht="18.75" customHeight="1" spans="1:24">
      <c r="A4" s="6" t="s">
        <v>1</v>
      </c>
      <c r="B4" s="6"/>
      <c r="C4" s="6"/>
      <c r="D4" s="6"/>
      <c r="E4" s="6"/>
      <c r="F4" s="6"/>
      <c r="G4" s="6"/>
      <c r="H4" s="146"/>
      <c r="I4" s="146"/>
      <c r="J4" s="7"/>
      <c r="K4" s="146"/>
      <c r="L4" s="146"/>
      <c r="M4" s="146"/>
      <c r="N4" s="146"/>
      <c r="O4" s="7"/>
      <c r="P4" s="7"/>
      <c r="Q4" s="7"/>
      <c r="R4" s="146"/>
      <c r="S4" s="35"/>
      <c r="T4" s="35"/>
      <c r="U4" s="35"/>
      <c r="V4" s="154"/>
      <c r="W4" s="35"/>
      <c r="X4" s="8" t="s">
        <v>120</v>
      </c>
    </row>
    <row r="5" ht="18" customHeight="1" spans="1:24">
      <c r="A5" s="9" t="s">
        <v>128</v>
      </c>
      <c r="B5" s="9" t="s">
        <v>129</v>
      </c>
      <c r="C5" s="9" t="s">
        <v>130</v>
      </c>
      <c r="D5" s="9" t="s">
        <v>131</v>
      </c>
      <c r="E5" s="9" t="s">
        <v>132</v>
      </c>
      <c r="F5" s="9" t="s">
        <v>133</v>
      </c>
      <c r="G5" s="9" t="s">
        <v>134</v>
      </c>
      <c r="H5" s="147" t="s">
        <v>135</v>
      </c>
      <c r="I5" s="150" t="s">
        <v>135</v>
      </c>
      <c r="J5" s="150"/>
      <c r="K5" s="150"/>
      <c r="L5" s="150"/>
      <c r="M5" s="150"/>
      <c r="N5" s="150"/>
      <c r="O5" s="150"/>
      <c r="P5" s="150"/>
      <c r="Q5" s="150"/>
      <c r="R5" s="150" t="s">
        <v>36</v>
      </c>
      <c r="S5" s="150" t="s">
        <v>52</v>
      </c>
      <c r="T5" s="150"/>
      <c r="U5" s="150"/>
      <c r="V5" s="150"/>
      <c r="W5" s="150"/>
      <c r="X5" s="151"/>
    </row>
    <row r="6" ht="18" customHeight="1" spans="1:24">
      <c r="A6" s="14"/>
      <c r="B6" s="14"/>
      <c r="C6" s="14"/>
      <c r="D6" s="14"/>
      <c r="E6" s="14"/>
      <c r="F6" s="14"/>
      <c r="G6" s="14"/>
      <c r="H6" s="111" t="s">
        <v>136</v>
      </c>
      <c r="I6" s="147" t="s">
        <v>33</v>
      </c>
      <c r="J6" s="150"/>
      <c r="K6" s="150"/>
      <c r="L6" s="150"/>
      <c r="M6" s="150"/>
      <c r="N6" s="151"/>
      <c r="O6" s="11" t="s">
        <v>137</v>
      </c>
      <c r="P6" s="12"/>
      <c r="Q6" s="13"/>
      <c r="R6" s="9" t="s">
        <v>36</v>
      </c>
      <c r="S6" s="147" t="s">
        <v>52</v>
      </c>
      <c r="T6" s="150" t="s">
        <v>39</v>
      </c>
      <c r="U6" s="150" t="s">
        <v>52</v>
      </c>
      <c r="V6" s="150" t="s">
        <v>41</v>
      </c>
      <c r="W6" s="150" t="s">
        <v>42</v>
      </c>
      <c r="X6" s="151" t="s">
        <v>43</v>
      </c>
    </row>
    <row r="7" ht="18.75" customHeight="1" spans="1:24">
      <c r="A7" s="14"/>
      <c r="B7" s="14"/>
      <c r="C7" s="14"/>
      <c r="D7" s="14"/>
      <c r="E7" s="14"/>
      <c r="F7" s="14"/>
      <c r="G7" s="14"/>
      <c r="H7" s="148"/>
      <c r="I7" s="152" t="s">
        <v>138</v>
      </c>
      <c r="J7" s="153" t="s">
        <v>139</v>
      </c>
      <c r="K7" s="9" t="s">
        <v>140</v>
      </c>
      <c r="L7" s="9" t="s">
        <v>141</v>
      </c>
      <c r="M7" s="9" t="s">
        <v>142</v>
      </c>
      <c r="N7" s="9" t="s">
        <v>143</v>
      </c>
      <c r="O7" s="9" t="s">
        <v>33</v>
      </c>
      <c r="P7" s="9" t="s">
        <v>34</v>
      </c>
      <c r="Q7" s="9" t="s">
        <v>35</v>
      </c>
      <c r="R7" s="14"/>
      <c r="S7" s="9" t="s">
        <v>32</v>
      </c>
      <c r="T7" s="9" t="s">
        <v>39</v>
      </c>
      <c r="U7" s="9" t="s">
        <v>144</v>
      </c>
      <c r="V7" s="9" t="s">
        <v>41</v>
      </c>
      <c r="W7" s="9" t="s">
        <v>42</v>
      </c>
      <c r="X7" s="9" t="s">
        <v>43</v>
      </c>
    </row>
    <row r="8" ht="37.5" customHeight="1" spans="1:24">
      <c r="A8" s="16"/>
      <c r="B8" s="16"/>
      <c r="C8" s="16"/>
      <c r="D8" s="16"/>
      <c r="E8" s="16"/>
      <c r="F8" s="16"/>
      <c r="G8" s="16"/>
      <c r="H8" s="114"/>
      <c r="I8" s="97" t="s">
        <v>32</v>
      </c>
      <c r="J8" s="97" t="s">
        <v>145</v>
      </c>
      <c r="K8" s="16" t="s">
        <v>139</v>
      </c>
      <c r="L8" s="16" t="s">
        <v>141</v>
      </c>
      <c r="M8" s="16" t="s">
        <v>142</v>
      </c>
      <c r="N8" s="16" t="s">
        <v>143</v>
      </c>
      <c r="O8" s="16" t="s">
        <v>141</v>
      </c>
      <c r="P8" s="16" t="s">
        <v>142</v>
      </c>
      <c r="Q8" s="16" t="s">
        <v>143</v>
      </c>
      <c r="R8" s="16" t="s">
        <v>36</v>
      </c>
      <c r="S8" s="16" t="s">
        <v>32</v>
      </c>
      <c r="T8" s="16" t="s">
        <v>39</v>
      </c>
      <c r="U8" s="16" t="s">
        <v>144</v>
      </c>
      <c r="V8" s="16" t="s">
        <v>41</v>
      </c>
      <c r="W8" s="16" t="s">
        <v>42</v>
      </c>
      <c r="X8" s="16" t="s">
        <v>43</v>
      </c>
    </row>
    <row r="9" ht="19.5" customHeight="1" spans="1:24">
      <c r="A9" s="149">
        <v>1</v>
      </c>
      <c r="B9" s="149">
        <v>2</v>
      </c>
      <c r="C9" s="149">
        <v>3</v>
      </c>
      <c r="D9" s="149">
        <v>4</v>
      </c>
      <c r="E9" s="149">
        <v>5</v>
      </c>
      <c r="F9" s="149">
        <v>6</v>
      </c>
      <c r="G9" s="149">
        <v>7</v>
      </c>
      <c r="H9" s="149">
        <v>8</v>
      </c>
      <c r="I9" s="149">
        <v>9</v>
      </c>
      <c r="J9" s="149">
        <v>10</v>
      </c>
      <c r="K9" s="149">
        <v>11</v>
      </c>
      <c r="L9" s="149">
        <v>12</v>
      </c>
      <c r="M9" s="149">
        <v>13</v>
      </c>
      <c r="N9" s="149">
        <v>14</v>
      </c>
      <c r="O9" s="149">
        <v>15</v>
      </c>
      <c r="P9" s="149">
        <v>16</v>
      </c>
      <c r="Q9" s="149">
        <v>17</v>
      </c>
      <c r="R9" s="149">
        <v>18</v>
      </c>
      <c r="S9" s="149">
        <v>19</v>
      </c>
      <c r="T9" s="149">
        <v>20</v>
      </c>
      <c r="U9" s="149">
        <v>21</v>
      </c>
      <c r="V9" s="149">
        <v>22</v>
      </c>
      <c r="W9" s="149">
        <v>23</v>
      </c>
      <c r="X9" s="149">
        <v>24</v>
      </c>
    </row>
    <row r="10" ht="21" customHeight="1" spans="1:24">
      <c r="A10" s="20" t="s">
        <v>45</v>
      </c>
      <c r="B10" s="20" t="s">
        <v>146</v>
      </c>
      <c r="C10" s="20" t="s">
        <v>147</v>
      </c>
      <c r="D10" s="20" t="s">
        <v>84</v>
      </c>
      <c r="E10" s="20" t="s">
        <v>85</v>
      </c>
      <c r="F10" s="20" t="s">
        <v>148</v>
      </c>
      <c r="G10" s="20" t="s">
        <v>149</v>
      </c>
      <c r="H10" s="21">
        <v>1349736</v>
      </c>
      <c r="I10" s="21">
        <v>1349736</v>
      </c>
      <c r="J10" s="21"/>
      <c r="K10" s="21"/>
      <c r="L10" s="21"/>
      <c r="M10" s="21">
        <v>1349736</v>
      </c>
      <c r="N10" s="21"/>
      <c r="O10" s="21"/>
      <c r="P10" s="21"/>
      <c r="Q10" s="21"/>
      <c r="R10" s="21"/>
      <c r="S10" s="21"/>
      <c r="T10" s="21"/>
      <c r="U10" s="21"/>
      <c r="V10" s="21"/>
      <c r="W10" s="21"/>
      <c r="X10" s="21"/>
    </row>
    <row r="11" ht="21" customHeight="1" spans="1:24">
      <c r="A11" s="20" t="s">
        <v>45</v>
      </c>
      <c r="B11" s="20" t="s">
        <v>146</v>
      </c>
      <c r="C11" s="20" t="s">
        <v>147</v>
      </c>
      <c r="D11" s="20" t="s">
        <v>84</v>
      </c>
      <c r="E11" s="20" t="s">
        <v>85</v>
      </c>
      <c r="F11" s="20" t="s">
        <v>150</v>
      </c>
      <c r="G11" s="20" t="s">
        <v>151</v>
      </c>
      <c r="H11" s="21">
        <v>244116</v>
      </c>
      <c r="I11" s="21">
        <v>244116</v>
      </c>
      <c r="J11" s="21"/>
      <c r="K11" s="21"/>
      <c r="L11" s="21"/>
      <c r="M11" s="21">
        <v>244116</v>
      </c>
      <c r="N11" s="21"/>
      <c r="O11" s="21"/>
      <c r="P11" s="21"/>
      <c r="Q11" s="21"/>
      <c r="R11" s="21"/>
      <c r="S11" s="21"/>
      <c r="T11" s="21"/>
      <c r="U11" s="21"/>
      <c r="V11" s="21"/>
      <c r="W11" s="21"/>
      <c r="X11" s="21"/>
    </row>
    <row r="12" ht="21" customHeight="1" spans="1:24">
      <c r="A12" s="20" t="s">
        <v>45</v>
      </c>
      <c r="B12" s="20" t="s">
        <v>146</v>
      </c>
      <c r="C12" s="20" t="s">
        <v>147</v>
      </c>
      <c r="D12" s="20" t="s">
        <v>84</v>
      </c>
      <c r="E12" s="20" t="s">
        <v>85</v>
      </c>
      <c r="F12" s="20" t="s">
        <v>152</v>
      </c>
      <c r="G12" s="20" t="s">
        <v>153</v>
      </c>
      <c r="H12" s="21">
        <v>1021428</v>
      </c>
      <c r="I12" s="21">
        <v>1021428</v>
      </c>
      <c r="J12" s="21"/>
      <c r="K12" s="21"/>
      <c r="L12" s="21"/>
      <c r="M12" s="21">
        <v>1021428</v>
      </c>
      <c r="N12" s="21"/>
      <c r="O12" s="21"/>
      <c r="P12" s="21"/>
      <c r="Q12" s="21"/>
      <c r="R12" s="21"/>
      <c r="S12" s="21"/>
      <c r="T12" s="21"/>
      <c r="U12" s="21"/>
      <c r="V12" s="21"/>
      <c r="W12" s="21"/>
      <c r="X12" s="21"/>
    </row>
    <row r="13" ht="21" customHeight="1" spans="1:24">
      <c r="A13" s="20" t="s">
        <v>45</v>
      </c>
      <c r="B13" s="20" t="s">
        <v>146</v>
      </c>
      <c r="C13" s="20" t="s">
        <v>147</v>
      </c>
      <c r="D13" s="20" t="s">
        <v>84</v>
      </c>
      <c r="E13" s="20" t="s">
        <v>85</v>
      </c>
      <c r="F13" s="20" t="s">
        <v>152</v>
      </c>
      <c r="G13" s="20" t="s">
        <v>153</v>
      </c>
      <c r="H13" s="21">
        <v>112478</v>
      </c>
      <c r="I13" s="21">
        <v>112478</v>
      </c>
      <c r="J13" s="21"/>
      <c r="K13" s="21"/>
      <c r="L13" s="21"/>
      <c r="M13" s="21">
        <v>112478</v>
      </c>
      <c r="N13" s="21"/>
      <c r="O13" s="21"/>
      <c r="P13" s="21"/>
      <c r="Q13" s="21"/>
      <c r="R13" s="21"/>
      <c r="S13" s="21"/>
      <c r="T13" s="21"/>
      <c r="U13" s="21"/>
      <c r="V13" s="21"/>
      <c r="W13" s="21"/>
      <c r="X13" s="21"/>
    </row>
    <row r="14" ht="21" customHeight="1" spans="1:24">
      <c r="A14" s="20" t="s">
        <v>45</v>
      </c>
      <c r="B14" s="20" t="s">
        <v>146</v>
      </c>
      <c r="C14" s="20" t="s">
        <v>147</v>
      </c>
      <c r="D14" s="20" t="s">
        <v>84</v>
      </c>
      <c r="E14" s="20" t="s">
        <v>85</v>
      </c>
      <c r="F14" s="20" t="s">
        <v>152</v>
      </c>
      <c r="G14" s="20" t="s">
        <v>153</v>
      </c>
      <c r="H14" s="21">
        <v>344880</v>
      </c>
      <c r="I14" s="21">
        <v>344880</v>
      </c>
      <c r="J14" s="21"/>
      <c r="K14" s="21"/>
      <c r="L14" s="21"/>
      <c r="M14" s="21">
        <v>344880</v>
      </c>
      <c r="N14" s="21"/>
      <c r="O14" s="21"/>
      <c r="P14" s="21"/>
      <c r="Q14" s="21"/>
      <c r="R14" s="21"/>
      <c r="S14" s="21"/>
      <c r="T14" s="21"/>
      <c r="U14" s="21"/>
      <c r="V14" s="21"/>
      <c r="W14" s="21"/>
      <c r="X14" s="21"/>
    </row>
    <row r="15" ht="21" customHeight="1" spans="1:24">
      <c r="A15" s="20" t="s">
        <v>45</v>
      </c>
      <c r="B15" s="20" t="s">
        <v>154</v>
      </c>
      <c r="C15" s="20" t="s">
        <v>155</v>
      </c>
      <c r="D15" s="20" t="s">
        <v>84</v>
      </c>
      <c r="E15" s="20" t="s">
        <v>85</v>
      </c>
      <c r="F15" s="20" t="s">
        <v>152</v>
      </c>
      <c r="G15" s="20" t="s">
        <v>153</v>
      </c>
      <c r="H15" s="21">
        <v>419904</v>
      </c>
      <c r="I15" s="21">
        <v>419904</v>
      </c>
      <c r="J15" s="21"/>
      <c r="K15" s="21"/>
      <c r="L15" s="21"/>
      <c r="M15" s="21">
        <v>419904</v>
      </c>
      <c r="N15" s="21"/>
      <c r="O15" s="21"/>
      <c r="P15" s="21"/>
      <c r="Q15" s="21"/>
      <c r="R15" s="21"/>
      <c r="S15" s="21"/>
      <c r="T15" s="21"/>
      <c r="U15" s="21"/>
      <c r="V15" s="21"/>
      <c r="W15" s="21"/>
      <c r="X15" s="21"/>
    </row>
    <row r="16" ht="21" customHeight="1" spans="1:24">
      <c r="A16" s="20" t="s">
        <v>45</v>
      </c>
      <c r="B16" s="20" t="s">
        <v>156</v>
      </c>
      <c r="C16" s="20" t="s">
        <v>157</v>
      </c>
      <c r="D16" s="20" t="s">
        <v>64</v>
      </c>
      <c r="E16" s="20" t="s">
        <v>65</v>
      </c>
      <c r="F16" s="20" t="s">
        <v>158</v>
      </c>
      <c r="G16" s="20" t="s">
        <v>159</v>
      </c>
      <c r="H16" s="21">
        <v>517657.28</v>
      </c>
      <c r="I16" s="21">
        <v>517657.28</v>
      </c>
      <c r="J16" s="21"/>
      <c r="K16" s="21"/>
      <c r="L16" s="21"/>
      <c r="M16" s="21">
        <v>517657.28</v>
      </c>
      <c r="N16" s="21"/>
      <c r="O16" s="21"/>
      <c r="P16" s="21"/>
      <c r="Q16" s="21"/>
      <c r="R16" s="21"/>
      <c r="S16" s="21"/>
      <c r="T16" s="21"/>
      <c r="U16" s="21"/>
      <c r="V16" s="21"/>
      <c r="W16" s="21"/>
      <c r="X16" s="21"/>
    </row>
    <row r="17" ht="21" customHeight="1" spans="1:24">
      <c r="A17" s="20" t="s">
        <v>45</v>
      </c>
      <c r="B17" s="20" t="s">
        <v>156</v>
      </c>
      <c r="C17" s="20" t="s">
        <v>157</v>
      </c>
      <c r="D17" s="20" t="s">
        <v>74</v>
      </c>
      <c r="E17" s="20" t="s">
        <v>75</v>
      </c>
      <c r="F17" s="20" t="s">
        <v>160</v>
      </c>
      <c r="G17" s="20" t="s">
        <v>161</v>
      </c>
      <c r="H17" s="21">
        <v>277266.99</v>
      </c>
      <c r="I17" s="21">
        <v>277266.99</v>
      </c>
      <c r="J17" s="21"/>
      <c r="K17" s="21"/>
      <c r="L17" s="21"/>
      <c r="M17" s="21">
        <v>277266.99</v>
      </c>
      <c r="N17" s="21"/>
      <c r="O17" s="21"/>
      <c r="P17" s="21"/>
      <c r="Q17" s="21"/>
      <c r="R17" s="21"/>
      <c r="S17" s="21"/>
      <c r="T17" s="21"/>
      <c r="U17" s="21"/>
      <c r="V17" s="21"/>
      <c r="W17" s="21"/>
      <c r="X17" s="21"/>
    </row>
    <row r="18" ht="21" customHeight="1" spans="1:24">
      <c r="A18" s="20" t="s">
        <v>45</v>
      </c>
      <c r="B18" s="20" t="s">
        <v>156</v>
      </c>
      <c r="C18" s="20" t="s">
        <v>157</v>
      </c>
      <c r="D18" s="20" t="s">
        <v>76</v>
      </c>
      <c r="E18" s="20" t="s">
        <v>77</v>
      </c>
      <c r="F18" s="20" t="s">
        <v>162</v>
      </c>
      <c r="G18" s="20" t="s">
        <v>163</v>
      </c>
      <c r="H18" s="21">
        <v>188388.69</v>
      </c>
      <c r="I18" s="21">
        <v>188388.69</v>
      </c>
      <c r="J18" s="21"/>
      <c r="K18" s="21"/>
      <c r="L18" s="21"/>
      <c r="M18" s="21">
        <v>188388.69</v>
      </c>
      <c r="N18" s="21"/>
      <c r="O18" s="21"/>
      <c r="P18" s="21"/>
      <c r="Q18" s="21"/>
      <c r="R18" s="21"/>
      <c r="S18" s="21"/>
      <c r="T18" s="21"/>
      <c r="U18" s="21"/>
      <c r="V18" s="21"/>
      <c r="W18" s="21"/>
      <c r="X18" s="21"/>
    </row>
    <row r="19" ht="21" customHeight="1" spans="1:24">
      <c r="A19" s="20" t="s">
        <v>45</v>
      </c>
      <c r="B19" s="20" t="s">
        <v>156</v>
      </c>
      <c r="C19" s="20" t="s">
        <v>157</v>
      </c>
      <c r="D19" s="20" t="s">
        <v>78</v>
      </c>
      <c r="E19" s="20" t="s">
        <v>79</v>
      </c>
      <c r="F19" s="20" t="s">
        <v>164</v>
      </c>
      <c r="G19" s="20" t="s">
        <v>165</v>
      </c>
      <c r="H19" s="21">
        <v>10374</v>
      </c>
      <c r="I19" s="21">
        <v>10374</v>
      </c>
      <c r="J19" s="21"/>
      <c r="K19" s="21"/>
      <c r="L19" s="21"/>
      <c r="M19" s="21">
        <v>10374</v>
      </c>
      <c r="N19" s="21"/>
      <c r="O19" s="21"/>
      <c r="P19" s="21"/>
      <c r="Q19" s="21"/>
      <c r="R19" s="21"/>
      <c r="S19" s="21"/>
      <c r="T19" s="21"/>
      <c r="U19" s="21"/>
      <c r="V19" s="21"/>
      <c r="W19" s="21"/>
      <c r="X19" s="21"/>
    </row>
    <row r="20" ht="21" customHeight="1" spans="1:24">
      <c r="A20" s="20" t="s">
        <v>45</v>
      </c>
      <c r="B20" s="20" t="s">
        <v>156</v>
      </c>
      <c r="C20" s="20" t="s">
        <v>157</v>
      </c>
      <c r="D20" s="20" t="s">
        <v>78</v>
      </c>
      <c r="E20" s="20" t="s">
        <v>79</v>
      </c>
      <c r="F20" s="20" t="s">
        <v>164</v>
      </c>
      <c r="G20" s="20" t="s">
        <v>165</v>
      </c>
      <c r="H20" s="21">
        <v>29118.22</v>
      </c>
      <c r="I20" s="21">
        <v>29118.22</v>
      </c>
      <c r="J20" s="21"/>
      <c r="K20" s="21"/>
      <c r="L20" s="21"/>
      <c r="M20" s="21">
        <v>29118.22</v>
      </c>
      <c r="N20" s="21"/>
      <c r="O20" s="21"/>
      <c r="P20" s="21"/>
      <c r="Q20" s="21"/>
      <c r="R20" s="21"/>
      <c r="S20" s="21"/>
      <c r="T20" s="21"/>
      <c r="U20" s="21"/>
      <c r="V20" s="21"/>
      <c r="W20" s="21"/>
      <c r="X20" s="21"/>
    </row>
    <row r="21" ht="21" customHeight="1" spans="1:24">
      <c r="A21" s="20" t="s">
        <v>45</v>
      </c>
      <c r="B21" s="20" t="s">
        <v>166</v>
      </c>
      <c r="C21" s="20" t="s">
        <v>97</v>
      </c>
      <c r="D21" s="20" t="s">
        <v>96</v>
      </c>
      <c r="E21" s="20" t="s">
        <v>97</v>
      </c>
      <c r="F21" s="20" t="s">
        <v>167</v>
      </c>
      <c r="G21" s="20" t="s">
        <v>97</v>
      </c>
      <c r="H21" s="21">
        <v>419105.04</v>
      </c>
      <c r="I21" s="21">
        <v>419105.04</v>
      </c>
      <c r="J21" s="21"/>
      <c r="K21" s="21"/>
      <c r="L21" s="21"/>
      <c r="M21" s="21">
        <v>419105.04</v>
      </c>
      <c r="N21" s="21"/>
      <c r="O21" s="21"/>
      <c r="P21" s="21"/>
      <c r="Q21" s="21"/>
      <c r="R21" s="21"/>
      <c r="S21" s="21"/>
      <c r="T21" s="21"/>
      <c r="U21" s="21"/>
      <c r="V21" s="21"/>
      <c r="W21" s="21"/>
      <c r="X21" s="21"/>
    </row>
    <row r="22" ht="21" customHeight="1" spans="1:24">
      <c r="A22" s="20" t="s">
        <v>45</v>
      </c>
      <c r="B22" s="20" t="s">
        <v>168</v>
      </c>
      <c r="C22" s="20" t="s">
        <v>169</v>
      </c>
      <c r="D22" s="20" t="s">
        <v>84</v>
      </c>
      <c r="E22" s="20" t="s">
        <v>85</v>
      </c>
      <c r="F22" s="20" t="s">
        <v>170</v>
      </c>
      <c r="G22" s="20" t="s">
        <v>171</v>
      </c>
      <c r="H22" s="21">
        <v>36000</v>
      </c>
      <c r="I22" s="21">
        <v>36000</v>
      </c>
      <c r="J22" s="21"/>
      <c r="K22" s="21"/>
      <c r="L22" s="21"/>
      <c r="M22" s="21">
        <v>36000</v>
      </c>
      <c r="N22" s="21"/>
      <c r="O22" s="21"/>
      <c r="P22" s="21"/>
      <c r="Q22" s="21"/>
      <c r="R22" s="21"/>
      <c r="S22" s="21"/>
      <c r="T22" s="21"/>
      <c r="U22" s="21"/>
      <c r="V22" s="21"/>
      <c r="W22" s="21"/>
      <c r="X22" s="21"/>
    </row>
    <row r="23" ht="21" customHeight="1" spans="1:24">
      <c r="A23" s="20" t="s">
        <v>45</v>
      </c>
      <c r="B23" s="20" t="s">
        <v>172</v>
      </c>
      <c r="C23" s="20" t="s">
        <v>124</v>
      </c>
      <c r="D23" s="20" t="s">
        <v>84</v>
      </c>
      <c r="E23" s="20" t="s">
        <v>85</v>
      </c>
      <c r="F23" s="20" t="s">
        <v>173</v>
      </c>
      <c r="G23" s="20" t="s">
        <v>124</v>
      </c>
      <c r="H23" s="21">
        <v>1000</v>
      </c>
      <c r="I23" s="21">
        <v>1000</v>
      </c>
      <c r="J23" s="21"/>
      <c r="K23" s="21"/>
      <c r="L23" s="21"/>
      <c r="M23" s="21">
        <v>1000</v>
      </c>
      <c r="N23" s="21"/>
      <c r="O23" s="21"/>
      <c r="P23" s="21"/>
      <c r="Q23" s="21"/>
      <c r="R23" s="21"/>
      <c r="S23" s="21"/>
      <c r="T23" s="21"/>
      <c r="U23" s="21"/>
      <c r="V23" s="21"/>
      <c r="W23" s="21"/>
      <c r="X23" s="21"/>
    </row>
    <row r="24" ht="21" customHeight="1" spans="1:24">
      <c r="A24" s="20" t="s">
        <v>45</v>
      </c>
      <c r="B24" s="20" t="s">
        <v>174</v>
      </c>
      <c r="C24" s="20" t="s">
        <v>175</v>
      </c>
      <c r="D24" s="20" t="s">
        <v>84</v>
      </c>
      <c r="E24" s="20" t="s">
        <v>85</v>
      </c>
      <c r="F24" s="20" t="s">
        <v>176</v>
      </c>
      <c r="G24" s="20" t="s">
        <v>175</v>
      </c>
      <c r="H24" s="21">
        <v>67601.28</v>
      </c>
      <c r="I24" s="21">
        <v>67601.28</v>
      </c>
      <c r="J24" s="21"/>
      <c r="K24" s="21"/>
      <c r="L24" s="21"/>
      <c r="M24" s="21">
        <v>67601.28</v>
      </c>
      <c r="N24" s="21"/>
      <c r="O24" s="21"/>
      <c r="P24" s="21"/>
      <c r="Q24" s="21"/>
      <c r="R24" s="21"/>
      <c r="S24" s="21"/>
      <c r="T24" s="21"/>
      <c r="U24" s="21"/>
      <c r="V24" s="21"/>
      <c r="W24" s="21"/>
      <c r="X24" s="21"/>
    </row>
    <row r="25" ht="21" customHeight="1" spans="1:24">
      <c r="A25" s="20" t="s">
        <v>45</v>
      </c>
      <c r="B25" s="20" t="s">
        <v>177</v>
      </c>
      <c r="C25" s="20" t="s">
        <v>178</v>
      </c>
      <c r="D25" s="20" t="s">
        <v>84</v>
      </c>
      <c r="E25" s="20" t="s">
        <v>85</v>
      </c>
      <c r="F25" s="20" t="s">
        <v>179</v>
      </c>
      <c r="G25" s="20" t="s">
        <v>178</v>
      </c>
      <c r="H25" s="21">
        <v>576</v>
      </c>
      <c r="I25" s="21">
        <v>576</v>
      </c>
      <c r="J25" s="21"/>
      <c r="K25" s="21"/>
      <c r="L25" s="21"/>
      <c r="M25" s="21">
        <v>576</v>
      </c>
      <c r="N25" s="21"/>
      <c r="O25" s="21"/>
      <c r="P25" s="21"/>
      <c r="Q25" s="21"/>
      <c r="R25" s="21"/>
      <c r="S25" s="21"/>
      <c r="T25" s="21"/>
      <c r="U25" s="21"/>
      <c r="V25" s="21"/>
      <c r="W25" s="21"/>
      <c r="X25" s="21"/>
    </row>
    <row r="26" ht="21" customHeight="1" spans="1:24">
      <c r="A26" s="20" t="s">
        <v>45</v>
      </c>
      <c r="B26" s="20" t="s">
        <v>180</v>
      </c>
      <c r="C26" s="20" t="s">
        <v>181</v>
      </c>
      <c r="D26" s="20" t="s">
        <v>62</v>
      </c>
      <c r="E26" s="20" t="s">
        <v>63</v>
      </c>
      <c r="F26" s="20" t="s">
        <v>182</v>
      </c>
      <c r="G26" s="20" t="s">
        <v>183</v>
      </c>
      <c r="H26" s="21">
        <v>8400</v>
      </c>
      <c r="I26" s="21">
        <v>8400</v>
      </c>
      <c r="J26" s="21"/>
      <c r="K26" s="21"/>
      <c r="L26" s="21"/>
      <c r="M26" s="21">
        <v>8400</v>
      </c>
      <c r="N26" s="21"/>
      <c r="O26" s="21"/>
      <c r="P26" s="21"/>
      <c r="Q26" s="21"/>
      <c r="R26" s="21"/>
      <c r="S26" s="21"/>
      <c r="T26" s="21"/>
      <c r="U26" s="21"/>
      <c r="V26" s="21"/>
      <c r="W26" s="21"/>
      <c r="X26" s="21"/>
    </row>
    <row r="27" ht="21" customHeight="1" spans="1:24">
      <c r="A27" s="20" t="s">
        <v>45</v>
      </c>
      <c r="B27" s="20" t="s">
        <v>184</v>
      </c>
      <c r="C27" s="20" t="s">
        <v>185</v>
      </c>
      <c r="D27" s="20" t="s">
        <v>84</v>
      </c>
      <c r="E27" s="20" t="s">
        <v>85</v>
      </c>
      <c r="F27" s="20" t="s">
        <v>186</v>
      </c>
      <c r="G27" s="20" t="s">
        <v>187</v>
      </c>
      <c r="H27" s="21">
        <v>46745</v>
      </c>
      <c r="I27" s="21">
        <v>46745</v>
      </c>
      <c r="J27" s="21"/>
      <c r="K27" s="21"/>
      <c r="L27" s="21"/>
      <c r="M27" s="21">
        <v>46745</v>
      </c>
      <c r="N27" s="21"/>
      <c r="O27" s="21"/>
      <c r="P27" s="21"/>
      <c r="Q27" s="21"/>
      <c r="R27" s="21"/>
      <c r="S27" s="21"/>
      <c r="T27" s="21"/>
      <c r="U27" s="21"/>
      <c r="V27" s="21"/>
      <c r="W27" s="21"/>
      <c r="X27" s="21"/>
    </row>
    <row r="28" ht="21" customHeight="1" spans="1:24">
      <c r="A28" s="20" t="s">
        <v>45</v>
      </c>
      <c r="B28" s="20" t="s">
        <v>184</v>
      </c>
      <c r="C28" s="20" t="s">
        <v>185</v>
      </c>
      <c r="D28" s="20" t="s">
        <v>84</v>
      </c>
      <c r="E28" s="20" t="s">
        <v>85</v>
      </c>
      <c r="F28" s="20" t="s">
        <v>188</v>
      </c>
      <c r="G28" s="20" t="s">
        <v>189</v>
      </c>
      <c r="H28" s="21">
        <v>500</v>
      </c>
      <c r="I28" s="21">
        <v>500</v>
      </c>
      <c r="J28" s="21"/>
      <c r="K28" s="21"/>
      <c r="L28" s="21"/>
      <c r="M28" s="21">
        <v>500</v>
      </c>
      <c r="N28" s="21"/>
      <c r="O28" s="21"/>
      <c r="P28" s="21"/>
      <c r="Q28" s="21"/>
      <c r="R28" s="21"/>
      <c r="S28" s="21"/>
      <c r="T28" s="21"/>
      <c r="U28" s="21"/>
      <c r="V28" s="21"/>
      <c r="W28" s="21"/>
      <c r="X28" s="21"/>
    </row>
    <row r="29" ht="21" customHeight="1" spans="1:24">
      <c r="A29" s="20" t="s">
        <v>45</v>
      </c>
      <c r="B29" s="20" t="s">
        <v>184</v>
      </c>
      <c r="C29" s="20" t="s">
        <v>185</v>
      </c>
      <c r="D29" s="20" t="s">
        <v>84</v>
      </c>
      <c r="E29" s="20" t="s">
        <v>85</v>
      </c>
      <c r="F29" s="20" t="s">
        <v>190</v>
      </c>
      <c r="G29" s="20" t="s">
        <v>191</v>
      </c>
      <c r="H29" s="21">
        <v>14000</v>
      </c>
      <c r="I29" s="21">
        <v>14000</v>
      </c>
      <c r="J29" s="21"/>
      <c r="K29" s="21"/>
      <c r="L29" s="21"/>
      <c r="M29" s="21">
        <v>14000</v>
      </c>
      <c r="N29" s="21"/>
      <c r="O29" s="21"/>
      <c r="P29" s="21"/>
      <c r="Q29" s="21"/>
      <c r="R29" s="21"/>
      <c r="S29" s="21"/>
      <c r="T29" s="21"/>
      <c r="U29" s="21"/>
      <c r="V29" s="21"/>
      <c r="W29" s="21"/>
      <c r="X29" s="21"/>
    </row>
    <row r="30" ht="21" customHeight="1" spans="1:24">
      <c r="A30" s="20" t="s">
        <v>45</v>
      </c>
      <c r="B30" s="20" t="s">
        <v>184</v>
      </c>
      <c r="C30" s="20" t="s">
        <v>185</v>
      </c>
      <c r="D30" s="20" t="s">
        <v>84</v>
      </c>
      <c r="E30" s="20" t="s">
        <v>85</v>
      </c>
      <c r="F30" s="20" t="s">
        <v>192</v>
      </c>
      <c r="G30" s="20" t="s">
        <v>193</v>
      </c>
      <c r="H30" s="21">
        <v>6000</v>
      </c>
      <c r="I30" s="21">
        <v>6000</v>
      </c>
      <c r="J30" s="21"/>
      <c r="K30" s="21"/>
      <c r="L30" s="21"/>
      <c r="M30" s="21">
        <v>6000</v>
      </c>
      <c r="N30" s="21"/>
      <c r="O30" s="21"/>
      <c r="P30" s="21"/>
      <c r="Q30" s="21"/>
      <c r="R30" s="21"/>
      <c r="S30" s="21"/>
      <c r="T30" s="21"/>
      <c r="U30" s="21"/>
      <c r="V30" s="21"/>
      <c r="W30" s="21"/>
      <c r="X30" s="21"/>
    </row>
    <row r="31" ht="21" customHeight="1" spans="1:24">
      <c r="A31" s="20" t="s">
        <v>45</v>
      </c>
      <c r="B31" s="20" t="s">
        <v>184</v>
      </c>
      <c r="C31" s="20" t="s">
        <v>185</v>
      </c>
      <c r="D31" s="20" t="s">
        <v>84</v>
      </c>
      <c r="E31" s="20" t="s">
        <v>85</v>
      </c>
      <c r="F31" s="20" t="s">
        <v>194</v>
      </c>
      <c r="G31" s="20" t="s">
        <v>195</v>
      </c>
      <c r="H31" s="21">
        <v>45000</v>
      </c>
      <c r="I31" s="21">
        <v>45000</v>
      </c>
      <c r="J31" s="21"/>
      <c r="K31" s="21"/>
      <c r="L31" s="21"/>
      <c r="M31" s="21">
        <v>45000</v>
      </c>
      <c r="N31" s="21"/>
      <c r="O31" s="21"/>
      <c r="P31" s="21"/>
      <c r="Q31" s="21"/>
      <c r="R31" s="21"/>
      <c r="S31" s="21"/>
      <c r="T31" s="21"/>
      <c r="U31" s="21"/>
      <c r="V31" s="21"/>
      <c r="W31" s="21"/>
      <c r="X31" s="21"/>
    </row>
    <row r="32" ht="21" customHeight="1" spans="1:24">
      <c r="A32" s="20" t="s">
        <v>45</v>
      </c>
      <c r="B32" s="20" t="s">
        <v>184</v>
      </c>
      <c r="C32" s="20" t="s">
        <v>185</v>
      </c>
      <c r="D32" s="20" t="s">
        <v>84</v>
      </c>
      <c r="E32" s="20" t="s">
        <v>85</v>
      </c>
      <c r="F32" s="20" t="s">
        <v>196</v>
      </c>
      <c r="G32" s="20" t="s">
        <v>197</v>
      </c>
      <c r="H32" s="21">
        <v>6000</v>
      </c>
      <c r="I32" s="21">
        <v>6000</v>
      </c>
      <c r="J32" s="21"/>
      <c r="K32" s="21"/>
      <c r="L32" s="21"/>
      <c r="M32" s="21">
        <v>6000</v>
      </c>
      <c r="N32" s="21"/>
      <c r="O32" s="21"/>
      <c r="P32" s="21"/>
      <c r="Q32" s="21"/>
      <c r="R32" s="21"/>
      <c r="S32" s="21"/>
      <c r="T32" s="21"/>
      <c r="U32" s="21"/>
      <c r="V32" s="21"/>
      <c r="W32" s="21"/>
      <c r="X32" s="21"/>
    </row>
    <row r="33" ht="21" customHeight="1" spans="1:24">
      <c r="A33" s="20" t="s">
        <v>45</v>
      </c>
      <c r="B33" s="20" t="s">
        <v>184</v>
      </c>
      <c r="C33" s="20" t="s">
        <v>185</v>
      </c>
      <c r="D33" s="20" t="s">
        <v>84</v>
      </c>
      <c r="E33" s="20" t="s">
        <v>85</v>
      </c>
      <c r="F33" s="20" t="s">
        <v>198</v>
      </c>
      <c r="G33" s="20" t="s">
        <v>199</v>
      </c>
      <c r="H33" s="21">
        <v>36000</v>
      </c>
      <c r="I33" s="21">
        <v>36000</v>
      </c>
      <c r="J33" s="21"/>
      <c r="K33" s="21"/>
      <c r="L33" s="21"/>
      <c r="M33" s="21">
        <v>36000</v>
      </c>
      <c r="N33" s="21"/>
      <c r="O33" s="21"/>
      <c r="P33" s="21"/>
      <c r="Q33" s="21"/>
      <c r="R33" s="21"/>
      <c r="S33" s="21"/>
      <c r="T33" s="21"/>
      <c r="U33" s="21"/>
      <c r="V33" s="21"/>
      <c r="W33" s="21"/>
      <c r="X33" s="21"/>
    </row>
    <row r="34" ht="21" customHeight="1" spans="1:24">
      <c r="A34" s="20" t="s">
        <v>45</v>
      </c>
      <c r="B34" s="20" t="s">
        <v>184</v>
      </c>
      <c r="C34" s="20" t="s">
        <v>185</v>
      </c>
      <c r="D34" s="20" t="s">
        <v>84</v>
      </c>
      <c r="E34" s="20" t="s">
        <v>85</v>
      </c>
      <c r="F34" s="20" t="s">
        <v>200</v>
      </c>
      <c r="G34" s="20" t="s">
        <v>201</v>
      </c>
      <c r="H34" s="21">
        <v>6755</v>
      </c>
      <c r="I34" s="21">
        <v>6755</v>
      </c>
      <c r="J34" s="21"/>
      <c r="K34" s="21"/>
      <c r="L34" s="21"/>
      <c r="M34" s="21">
        <v>6755</v>
      </c>
      <c r="N34" s="21"/>
      <c r="O34" s="21"/>
      <c r="P34" s="21"/>
      <c r="Q34" s="21"/>
      <c r="R34" s="21"/>
      <c r="S34" s="21"/>
      <c r="T34" s="21"/>
      <c r="U34" s="21"/>
      <c r="V34" s="21"/>
      <c r="W34" s="21"/>
      <c r="X34" s="21"/>
    </row>
    <row r="35" ht="21" customHeight="1" spans="1:24">
      <c r="A35" s="20" t="s">
        <v>45</v>
      </c>
      <c r="B35" s="20" t="s">
        <v>202</v>
      </c>
      <c r="C35" s="20" t="s">
        <v>203</v>
      </c>
      <c r="D35" s="20" t="s">
        <v>68</v>
      </c>
      <c r="E35" s="20" t="s">
        <v>69</v>
      </c>
      <c r="F35" s="20" t="s">
        <v>204</v>
      </c>
      <c r="G35" s="20" t="s">
        <v>205</v>
      </c>
      <c r="H35" s="21">
        <v>18108</v>
      </c>
      <c r="I35" s="21">
        <v>18108</v>
      </c>
      <c r="J35" s="21"/>
      <c r="K35" s="21"/>
      <c r="L35" s="21"/>
      <c r="M35" s="21">
        <v>18108</v>
      </c>
      <c r="N35" s="21"/>
      <c r="O35" s="21"/>
      <c r="P35" s="21"/>
      <c r="Q35" s="21"/>
      <c r="R35" s="21"/>
      <c r="S35" s="21"/>
      <c r="T35" s="21"/>
      <c r="U35" s="21"/>
      <c r="V35" s="21"/>
      <c r="W35" s="21"/>
      <c r="X35" s="21"/>
    </row>
    <row r="36" ht="21" customHeight="1" spans="1:24">
      <c r="A36" s="23" t="s">
        <v>98</v>
      </c>
      <c r="B36" s="24"/>
      <c r="C36" s="24"/>
      <c r="D36" s="24"/>
      <c r="E36" s="24"/>
      <c r="F36" s="24"/>
      <c r="G36" s="25"/>
      <c r="H36" s="21">
        <v>5227137.5</v>
      </c>
      <c r="I36" s="21">
        <v>5227137.5</v>
      </c>
      <c r="J36" s="21"/>
      <c r="K36" s="21"/>
      <c r="L36" s="21"/>
      <c r="M36" s="21">
        <v>5227137.5</v>
      </c>
      <c r="N36" s="21"/>
      <c r="O36" s="21"/>
      <c r="P36" s="21"/>
      <c r="Q36" s="21"/>
      <c r="R36" s="21"/>
      <c r="S36" s="21"/>
      <c r="T36" s="21"/>
      <c r="U36" s="21"/>
      <c r="V36" s="21"/>
      <c r="W36" s="21"/>
      <c r="X36" s="21"/>
    </row>
  </sheetData>
  <mergeCells count="30">
    <mergeCell ref="A3:X3"/>
    <mergeCell ref="A4:G4"/>
    <mergeCell ref="H5:X5"/>
    <mergeCell ref="I6:N6"/>
    <mergeCell ref="O6:Q6"/>
    <mergeCell ref="S6:X6"/>
    <mergeCell ref="I7:J7"/>
    <mergeCell ref="A36:G36"/>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61"/>
  <sheetViews>
    <sheetView showZeros="0" topLeftCell="M1" workbookViewId="0">
      <pane ySplit="1" topLeftCell="A2" activePane="bottomLeft" state="frozen"/>
      <selection/>
      <selection pane="bottomLeft" activeCell="C2" sqref="C2"/>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22"/>
      <c r="E2" s="2"/>
      <c r="F2" s="2"/>
      <c r="G2" s="2"/>
      <c r="H2" s="2"/>
      <c r="I2" s="3"/>
      <c r="J2" s="3"/>
      <c r="K2" s="3"/>
      <c r="L2" s="3"/>
      <c r="M2" s="3"/>
      <c r="N2" s="3"/>
      <c r="O2" s="3"/>
      <c r="P2" s="3"/>
      <c r="Q2" s="3"/>
      <c r="U2" s="122"/>
      <c r="W2" s="32" t="s">
        <v>206</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
        <v>1</v>
      </c>
      <c r="B4" s="6"/>
      <c r="C4" s="6"/>
      <c r="D4" s="6"/>
      <c r="E4" s="6"/>
      <c r="F4" s="6"/>
      <c r="G4" s="6"/>
      <c r="H4" s="6"/>
      <c r="I4" s="130"/>
      <c r="J4" s="130"/>
      <c r="K4" s="130"/>
      <c r="L4" s="130"/>
      <c r="M4" s="130"/>
      <c r="N4" s="130"/>
      <c r="O4" s="130"/>
      <c r="P4" s="130"/>
      <c r="Q4" s="130"/>
      <c r="R4" s="49"/>
      <c r="S4" s="49"/>
      <c r="T4" s="49"/>
      <c r="U4" s="142"/>
      <c r="V4" s="49"/>
      <c r="W4" s="105" t="s">
        <v>120</v>
      </c>
    </row>
    <row r="5" ht="21.75" customHeight="1" spans="1:23">
      <c r="A5" s="123" t="s">
        <v>207</v>
      </c>
      <c r="B5" s="124" t="s">
        <v>129</v>
      </c>
      <c r="C5" s="123" t="s">
        <v>130</v>
      </c>
      <c r="D5" s="123" t="s">
        <v>208</v>
      </c>
      <c r="E5" s="124" t="s">
        <v>131</v>
      </c>
      <c r="F5" s="124" t="s">
        <v>132</v>
      </c>
      <c r="G5" s="124" t="s">
        <v>209</v>
      </c>
      <c r="H5" s="124" t="s">
        <v>210</v>
      </c>
      <c r="I5" s="131" t="s">
        <v>30</v>
      </c>
      <c r="J5" s="132" t="s">
        <v>211</v>
      </c>
      <c r="K5" s="133"/>
      <c r="L5" s="133"/>
      <c r="M5" s="134"/>
      <c r="N5" s="132" t="s">
        <v>137</v>
      </c>
      <c r="O5" s="133"/>
      <c r="P5" s="134"/>
      <c r="Q5" s="124" t="s">
        <v>36</v>
      </c>
      <c r="R5" s="132" t="s">
        <v>52</v>
      </c>
      <c r="S5" s="133"/>
      <c r="T5" s="133"/>
      <c r="U5" s="133"/>
      <c r="V5" s="133"/>
      <c r="W5" s="134"/>
    </row>
    <row r="6" ht="21.75" customHeight="1" spans="1:23">
      <c r="A6" s="125"/>
      <c r="B6" s="126"/>
      <c r="C6" s="125"/>
      <c r="D6" s="125"/>
      <c r="E6" s="126"/>
      <c r="F6" s="126"/>
      <c r="G6" s="126"/>
      <c r="H6" s="126"/>
      <c r="I6" s="135"/>
      <c r="J6" s="136" t="s">
        <v>33</v>
      </c>
      <c r="K6" s="137"/>
      <c r="L6" s="124" t="s">
        <v>34</v>
      </c>
      <c r="M6" s="124" t="s">
        <v>35</v>
      </c>
      <c r="N6" s="124" t="s">
        <v>33</v>
      </c>
      <c r="O6" s="124" t="s">
        <v>34</v>
      </c>
      <c r="P6" s="124" t="s">
        <v>35</v>
      </c>
      <c r="Q6" s="126"/>
      <c r="R6" s="124" t="s">
        <v>32</v>
      </c>
      <c r="S6" s="123" t="s">
        <v>39</v>
      </c>
      <c r="T6" s="123" t="s">
        <v>144</v>
      </c>
      <c r="U6" s="123" t="s">
        <v>41</v>
      </c>
      <c r="V6" s="123" t="s">
        <v>42</v>
      </c>
      <c r="W6" s="123" t="s">
        <v>43</v>
      </c>
    </row>
    <row r="7" ht="21" customHeight="1" spans="1:23">
      <c r="A7" s="125"/>
      <c r="B7" s="126"/>
      <c r="C7" s="125"/>
      <c r="D7" s="125"/>
      <c r="E7" s="126"/>
      <c r="F7" s="126"/>
      <c r="G7" s="126"/>
      <c r="H7" s="126"/>
      <c r="I7" s="135"/>
      <c r="J7" s="138" t="s">
        <v>32</v>
      </c>
      <c r="K7" s="139"/>
      <c r="L7" s="126"/>
      <c r="M7" s="126"/>
      <c r="N7" s="126"/>
      <c r="O7" s="126"/>
      <c r="P7" s="126"/>
      <c r="Q7" s="126"/>
      <c r="R7" s="126"/>
      <c r="S7" s="125"/>
      <c r="T7" s="125"/>
      <c r="U7" s="125"/>
      <c r="V7" s="125"/>
      <c r="W7" s="125"/>
    </row>
    <row r="8" ht="39.75" customHeight="1" spans="1:23">
      <c r="A8" s="127"/>
      <c r="B8" s="128"/>
      <c r="C8" s="127"/>
      <c r="D8" s="127"/>
      <c r="E8" s="128"/>
      <c r="F8" s="128"/>
      <c r="G8" s="128"/>
      <c r="H8" s="128"/>
      <c r="I8" s="140"/>
      <c r="J8" s="141" t="s">
        <v>32</v>
      </c>
      <c r="K8" s="141" t="s">
        <v>212</v>
      </c>
      <c r="L8" s="128"/>
      <c r="M8" s="128"/>
      <c r="N8" s="128"/>
      <c r="O8" s="128"/>
      <c r="P8" s="128"/>
      <c r="Q8" s="128"/>
      <c r="R8" s="128"/>
      <c r="S8" s="127"/>
      <c r="T8" s="127"/>
      <c r="U8" s="127"/>
      <c r="V8" s="127"/>
      <c r="W8" s="127"/>
    </row>
    <row r="9" ht="19.5" customHeight="1" spans="1:23">
      <c r="A9" s="129">
        <v>1</v>
      </c>
      <c r="B9" s="129">
        <v>2</v>
      </c>
      <c r="C9" s="129">
        <v>3</v>
      </c>
      <c r="D9" s="129">
        <v>4</v>
      </c>
      <c r="E9" s="129">
        <v>5</v>
      </c>
      <c r="F9" s="129">
        <v>6</v>
      </c>
      <c r="G9" s="129">
        <v>7</v>
      </c>
      <c r="H9" s="129">
        <v>8</v>
      </c>
      <c r="I9" s="129">
        <v>9</v>
      </c>
      <c r="J9" s="129">
        <v>10</v>
      </c>
      <c r="K9" s="129">
        <v>11</v>
      </c>
      <c r="L9" s="129">
        <v>12</v>
      </c>
      <c r="M9" s="129">
        <v>13</v>
      </c>
      <c r="N9" s="129">
        <v>14</v>
      </c>
      <c r="O9" s="129">
        <v>15</v>
      </c>
      <c r="P9" s="129">
        <v>16</v>
      </c>
      <c r="Q9" s="129">
        <v>17</v>
      </c>
      <c r="R9" s="129">
        <v>18</v>
      </c>
      <c r="S9" s="129">
        <v>19</v>
      </c>
      <c r="T9" s="129">
        <v>20</v>
      </c>
      <c r="U9" s="129">
        <v>21</v>
      </c>
      <c r="V9" s="129">
        <v>22</v>
      </c>
      <c r="W9" s="129">
        <v>23</v>
      </c>
    </row>
    <row r="10" ht="21.75" customHeight="1" spans="1:23">
      <c r="A10" s="20"/>
      <c r="B10" s="20"/>
      <c r="C10" s="20" t="s">
        <v>213</v>
      </c>
      <c r="D10" s="20"/>
      <c r="E10" s="20"/>
      <c r="F10" s="20"/>
      <c r="G10" s="20"/>
      <c r="H10" s="20"/>
      <c r="I10" s="21">
        <v>19167.46</v>
      </c>
      <c r="J10" s="21"/>
      <c r="K10" s="21"/>
      <c r="L10" s="21"/>
      <c r="M10" s="21"/>
      <c r="N10" s="21"/>
      <c r="O10" s="21"/>
      <c r="P10" s="21"/>
      <c r="Q10" s="21"/>
      <c r="R10" s="21">
        <v>19167.46</v>
      </c>
      <c r="S10" s="21"/>
      <c r="T10" s="21"/>
      <c r="U10" s="21"/>
      <c r="V10" s="21"/>
      <c r="W10" s="21">
        <v>19167.46</v>
      </c>
    </row>
    <row r="11" ht="21.75" customHeight="1" spans="1:23">
      <c r="A11" s="20" t="s">
        <v>214</v>
      </c>
      <c r="B11" s="20" t="s">
        <v>215</v>
      </c>
      <c r="C11" s="20" t="s">
        <v>213</v>
      </c>
      <c r="D11" s="20" t="s">
        <v>45</v>
      </c>
      <c r="E11" s="20" t="s">
        <v>90</v>
      </c>
      <c r="F11" s="20" t="s">
        <v>91</v>
      </c>
      <c r="G11" s="20" t="s">
        <v>216</v>
      </c>
      <c r="H11" s="20" t="s">
        <v>217</v>
      </c>
      <c r="I11" s="21">
        <v>19167.46</v>
      </c>
      <c r="J11" s="21"/>
      <c r="K11" s="21"/>
      <c r="L11" s="21"/>
      <c r="M11" s="21"/>
      <c r="N11" s="21"/>
      <c r="O11" s="21"/>
      <c r="P11" s="21"/>
      <c r="Q11" s="21"/>
      <c r="R11" s="21">
        <v>19167.46</v>
      </c>
      <c r="S11" s="21"/>
      <c r="T11" s="21"/>
      <c r="U11" s="21"/>
      <c r="V11" s="21"/>
      <c r="W11" s="21">
        <v>19167.46</v>
      </c>
    </row>
    <row r="12" ht="21.75" customHeight="1" spans="1:23">
      <c r="A12" s="20"/>
      <c r="B12" s="20"/>
      <c r="C12" s="20" t="s">
        <v>218</v>
      </c>
      <c r="D12" s="20"/>
      <c r="E12" s="20"/>
      <c r="F12" s="20"/>
      <c r="G12" s="20"/>
      <c r="H12" s="20"/>
      <c r="I12" s="21">
        <v>12473</v>
      </c>
      <c r="J12" s="21"/>
      <c r="K12" s="21"/>
      <c r="L12" s="21"/>
      <c r="M12" s="21"/>
      <c r="N12" s="21"/>
      <c r="O12" s="21"/>
      <c r="P12" s="21"/>
      <c r="Q12" s="21"/>
      <c r="R12" s="21">
        <v>12473</v>
      </c>
      <c r="S12" s="21"/>
      <c r="T12" s="21"/>
      <c r="U12" s="21"/>
      <c r="V12" s="21"/>
      <c r="W12" s="21">
        <v>12473</v>
      </c>
    </row>
    <row r="13" ht="21.75" customHeight="1" spans="1:23">
      <c r="A13" s="20" t="s">
        <v>219</v>
      </c>
      <c r="B13" s="20" t="s">
        <v>220</v>
      </c>
      <c r="C13" s="20" t="s">
        <v>218</v>
      </c>
      <c r="D13" s="20" t="s">
        <v>45</v>
      </c>
      <c r="E13" s="20" t="s">
        <v>90</v>
      </c>
      <c r="F13" s="20" t="s">
        <v>91</v>
      </c>
      <c r="G13" s="20" t="s">
        <v>216</v>
      </c>
      <c r="H13" s="20" t="s">
        <v>217</v>
      </c>
      <c r="I13" s="21">
        <v>12473</v>
      </c>
      <c r="J13" s="21"/>
      <c r="K13" s="21"/>
      <c r="L13" s="21"/>
      <c r="M13" s="21"/>
      <c r="N13" s="21"/>
      <c r="O13" s="21"/>
      <c r="P13" s="21"/>
      <c r="Q13" s="21"/>
      <c r="R13" s="21">
        <v>12473</v>
      </c>
      <c r="S13" s="21"/>
      <c r="T13" s="21"/>
      <c r="U13" s="21"/>
      <c r="V13" s="21"/>
      <c r="W13" s="21">
        <v>12473</v>
      </c>
    </row>
    <row r="14" ht="21.75" customHeight="1" spans="1:23">
      <c r="A14" s="20"/>
      <c r="B14" s="20"/>
      <c r="C14" s="20" t="s">
        <v>221</v>
      </c>
      <c r="D14" s="20"/>
      <c r="E14" s="20"/>
      <c r="F14" s="20"/>
      <c r="G14" s="20"/>
      <c r="H14" s="20"/>
      <c r="I14" s="21">
        <v>8733</v>
      </c>
      <c r="J14" s="21"/>
      <c r="K14" s="21"/>
      <c r="L14" s="21"/>
      <c r="M14" s="21"/>
      <c r="N14" s="21"/>
      <c r="O14" s="21"/>
      <c r="P14" s="21"/>
      <c r="Q14" s="21"/>
      <c r="R14" s="21">
        <v>8733</v>
      </c>
      <c r="S14" s="21"/>
      <c r="T14" s="21"/>
      <c r="U14" s="21"/>
      <c r="V14" s="21"/>
      <c r="W14" s="21">
        <v>8733</v>
      </c>
    </row>
    <row r="15" ht="21.75" customHeight="1" spans="1:23">
      <c r="A15" s="20" t="s">
        <v>219</v>
      </c>
      <c r="B15" s="20" t="s">
        <v>222</v>
      </c>
      <c r="C15" s="20" t="s">
        <v>221</v>
      </c>
      <c r="D15" s="20" t="s">
        <v>45</v>
      </c>
      <c r="E15" s="20" t="s">
        <v>90</v>
      </c>
      <c r="F15" s="20" t="s">
        <v>91</v>
      </c>
      <c r="G15" s="20" t="s">
        <v>216</v>
      </c>
      <c r="H15" s="20" t="s">
        <v>217</v>
      </c>
      <c r="I15" s="21">
        <v>8733</v>
      </c>
      <c r="J15" s="21"/>
      <c r="K15" s="21"/>
      <c r="L15" s="21"/>
      <c r="M15" s="21"/>
      <c r="N15" s="21"/>
      <c r="O15" s="21"/>
      <c r="P15" s="21"/>
      <c r="Q15" s="21"/>
      <c r="R15" s="21">
        <v>8733</v>
      </c>
      <c r="S15" s="21"/>
      <c r="T15" s="21"/>
      <c r="U15" s="21"/>
      <c r="V15" s="21"/>
      <c r="W15" s="21">
        <v>8733</v>
      </c>
    </row>
    <row r="16" ht="21.75" customHeight="1" spans="1:23">
      <c r="A16" s="20"/>
      <c r="B16" s="20"/>
      <c r="C16" s="20" t="s">
        <v>223</v>
      </c>
      <c r="D16" s="20"/>
      <c r="E16" s="20"/>
      <c r="F16" s="20"/>
      <c r="G16" s="20"/>
      <c r="H16" s="20"/>
      <c r="I16" s="21">
        <v>18471.23</v>
      </c>
      <c r="J16" s="21"/>
      <c r="K16" s="21"/>
      <c r="L16" s="21"/>
      <c r="M16" s="21"/>
      <c r="N16" s="21"/>
      <c r="O16" s="21"/>
      <c r="P16" s="21"/>
      <c r="Q16" s="21"/>
      <c r="R16" s="21">
        <v>18471.23</v>
      </c>
      <c r="S16" s="21"/>
      <c r="T16" s="21"/>
      <c r="U16" s="21"/>
      <c r="V16" s="21"/>
      <c r="W16" s="21">
        <v>18471.23</v>
      </c>
    </row>
    <row r="17" ht="21.75" customHeight="1" spans="1:23">
      <c r="A17" s="20" t="s">
        <v>219</v>
      </c>
      <c r="B17" s="20" t="s">
        <v>224</v>
      </c>
      <c r="C17" s="20" t="s">
        <v>223</v>
      </c>
      <c r="D17" s="20" t="s">
        <v>45</v>
      </c>
      <c r="E17" s="20" t="s">
        <v>90</v>
      </c>
      <c r="F17" s="20" t="s">
        <v>91</v>
      </c>
      <c r="G17" s="20" t="s">
        <v>216</v>
      </c>
      <c r="H17" s="20" t="s">
        <v>217</v>
      </c>
      <c r="I17" s="21">
        <v>18471.23</v>
      </c>
      <c r="J17" s="21"/>
      <c r="K17" s="21"/>
      <c r="L17" s="21"/>
      <c r="M17" s="21"/>
      <c r="N17" s="21"/>
      <c r="O17" s="21"/>
      <c r="P17" s="21"/>
      <c r="Q17" s="21"/>
      <c r="R17" s="21">
        <v>18471.23</v>
      </c>
      <c r="S17" s="21"/>
      <c r="T17" s="21"/>
      <c r="U17" s="21"/>
      <c r="V17" s="21"/>
      <c r="W17" s="21">
        <v>18471.23</v>
      </c>
    </row>
    <row r="18" ht="21.75" customHeight="1" spans="1:23">
      <c r="A18" s="20"/>
      <c r="B18" s="20"/>
      <c r="C18" s="20" t="s">
        <v>225</v>
      </c>
      <c r="D18" s="20"/>
      <c r="E18" s="20"/>
      <c r="F18" s="20"/>
      <c r="G18" s="20"/>
      <c r="H18" s="20"/>
      <c r="I18" s="21">
        <v>13500</v>
      </c>
      <c r="J18" s="21"/>
      <c r="K18" s="21"/>
      <c r="L18" s="21"/>
      <c r="M18" s="21"/>
      <c r="N18" s="21"/>
      <c r="O18" s="21"/>
      <c r="P18" s="21"/>
      <c r="Q18" s="21"/>
      <c r="R18" s="21">
        <v>13500</v>
      </c>
      <c r="S18" s="21"/>
      <c r="T18" s="21"/>
      <c r="U18" s="21"/>
      <c r="V18" s="21"/>
      <c r="W18" s="21">
        <v>13500</v>
      </c>
    </row>
    <row r="19" ht="21.75" customHeight="1" spans="1:23">
      <c r="A19" s="20" t="s">
        <v>219</v>
      </c>
      <c r="B19" s="20" t="s">
        <v>226</v>
      </c>
      <c r="C19" s="20" t="s">
        <v>225</v>
      </c>
      <c r="D19" s="20" t="s">
        <v>45</v>
      </c>
      <c r="E19" s="20" t="s">
        <v>88</v>
      </c>
      <c r="F19" s="20" t="s">
        <v>89</v>
      </c>
      <c r="G19" s="20" t="s">
        <v>216</v>
      </c>
      <c r="H19" s="20" t="s">
        <v>217</v>
      </c>
      <c r="I19" s="21">
        <v>13500</v>
      </c>
      <c r="J19" s="21"/>
      <c r="K19" s="21"/>
      <c r="L19" s="21"/>
      <c r="M19" s="21"/>
      <c r="N19" s="21"/>
      <c r="O19" s="21"/>
      <c r="P19" s="21"/>
      <c r="Q19" s="21"/>
      <c r="R19" s="21">
        <v>13500</v>
      </c>
      <c r="S19" s="21"/>
      <c r="T19" s="21"/>
      <c r="U19" s="21"/>
      <c r="V19" s="21"/>
      <c r="W19" s="21">
        <v>13500</v>
      </c>
    </row>
    <row r="20" ht="21.75" customHeight="1" spans="1:23">
      <c r="A20" s="20"/>
      <c r="B20" s="20"/>
      <c r="C20" s="20" t="s">
        <v>227</v>
      </c>
      <c r="D20" s="20"/>
      <c r="E20" s="20"/>
      <c r="F20" s="20"/>
      <c r="G20" s="20"/>
      <c r="H20" s="20"/>
      <c r="I20" s="21">
        <v>6250</v>
      </c>
      <c r="J20" s="21"/>
      <c r="K20" s="21"/>
      <c r="L20" s="21"/>
      <c r="M20" s="21"/>
      <c r="N20" s="21"/>
      <c r="O20" s="21"/>
      <c r="P20" s="21"/>
      <c r="Q20" s="21"/>
      <c r="R20" s="21">
        <v>6250</v>
      </c>
      <c r="S20" s="21"/>
      <c r="T20" s="21"/>
      <c r="U20" s="21"/>
      <c r="V20" s="21"/>
      <c r="W20" s="21">
        <v>6250</v>
      </c>
    </row>
    <row r="21" ht="21.75" customHeight="1" spans="1:23">
      <c r="A21" s="20" t="s">
        <v>219</v>
      </c>
      <c r="B21" s="20" t="s">
        <v>228</v>
      </c>
      <c r="C21" s="20" t="s">
        <v>227</v>
      </c>
      <c r="D21" s="20" t="s">
        <v>45</v>
      </c>
      <c r="E21" s="20" t="s">
        <v>90</v>
      </c>
      <c r="F21" s="20" t="s">
        <v>91</v>
      </c>
      <c r="G21" s="20" t="s">
        <v>216</v>
      </c>
      <c r="H21" s="20" t="s">
        <v>217</v>
      </c>
      <c r="I21" s="21">
        <v>6250</v>
      </c>
      <c r="J21" s="21"/>
      <c r="K21" s="21"/>
      <c r="L21" s="21"/>
      <c r="M21" s="21"/>
      <c r="N21" s="21"/>
      <c r="O21" s="21"/>
      <c r="P21" s="21"/>
      <c r="Q21" s="21"/>
      <c r="R21" s="21">
        <v>6250</v>
      </c>
      <c r="S21" s="21"/>
      <c r="T21" s="21"/>
      <c r="U21" s="21"/>
      <c r="V21" s="21"/>
      <c r="W21" s="21">
        <v>6250</v>
      </c>
    </row>
    <row r="22" ht="21.75" customHeight="1" spans="1:23">
      <c r="A22" s="20"/>
      <c r="B22" s="20"/>
      <c r="C22" s="20" t="s">
        <v>229</v>
      </c>
      <c r="D22" s="20"/>
      <c r="E22" s="20"/>
      <c r="F22" s="20"/>
      <c r="G22" s="20"/>
      <c r="H22" s="20"/>
      <c r="I22" s="21">
        <v>3000</v>
      </c>
      <c r="J22" s="21"/>
      <c r="K22" s="21"/>
      <c r="L22" s="21"/>
      <c r="M22" s="21"/>
      <c r="N22" s="21"/>
      <c r="O22" s="21"/>
      <c r="P22" s="21"/>
      <c r="Q22" s="21"/>
      <c r="R22" s="21">
        <v>3000</v>
      </c>
      <c r="S22" s="21"/>
      <c r="T22" s="21"/>
      <c r="U22" s="21"/>
      <c r="V22" s="21"/>
      <c r="W22" s="21">
        <v>3000</v>
      </c>
    </row>
    <row r="23" ht="21.75" customHeight="1" spans="1:23">
      <c r="A23" s="20" t="s">
        <v>219</v>
      </c>
      <c r="B23" s="20" t="s">
        <v>230</v>
      </c>
      <c r="C23" s="20" t="s">
        <v>229</v>
      </c>
      <c r="D23" s="20" t="s">
        <v>45</v>
      </c>
      <c r="E23" s="20" t="s">
        <v>90</v>
      </c>
      <c r="F23" s="20" t="s">
        <v>91</v>
      </c>
      <c r="G23" s="20" t="s">
        <v>216</v>
      </c>
      <c r="H23" s="20" t="s">
        <v>217</v>
      </c>
      <c r="I23" s="21">
        <v>3000</v>
      </c>
      <c r="J23" s="21"/>
      <c r="K23" s="21"/>
      <c r="L23" s="21"/>
      <c r="M23" s="21"/>
      <c r="N23" s="21"/>
      <c r="O23" s="21"/>
      <c r="P23" s="21"/>
      <c r="Q23" s="21"/>
      <c r="R23" s="21">
        <v>3000</v>
      </c>
      <c r="S23" s="21"/>
      <c r="T23" s="21"/>
      <c r="U23" s="21"/>
      <c r="V23" s="21"/>
      <c r="W23" s="21">
        <v>3000</v>
      </c>
    </row>
    <row r="24" ht="21.75" customHeight="1" spans="1:23">
      <c r="A24" s="20"/>
      <c r="B24" s="20"/>
      <c r="C24" s="20" t="s">
        <v>231</v>
      </c>
      <c r="D24" s="20"/>
      <c r="E24" s="20"/>
      <c r="F24" s="20"/>
      <c r="G24" s="20"/>
      <c r="H24" s="20"/>
      <c r="I24" s="21">
        <v>66100</v>
      </c>
      <c r="J24" s="21"/>
      <c r="K24" s="21"/>
      <c r="L24" s="21"/>
      <c r="M24" s="21"/>
      <c r="N24" s="21"/>
      <c r="O24" s="21"/>
      <c r="P24" s="21"/>
      <c r="Q24" s="21"/>
      <c r="R24" s="21">
        <v>66100</v>
      </c>
      <c r="S24" s="21"/>
      <c r="T24" s="21"/>
      <c r="U24" s="21"/>
      <c r="V24" s="21"/>
      <c r="W24" s="21">
        <v>66100</v>
      </c>
    </row>
    <row r="25" ht="21.75" customHeight="1" spans="1:23">
      <c r="A25" s="20" t="s">
        <v>214</v>
      </c>
      <c r="B25" s="20" t="s">
        <v>232</v>
      </c>
      <c r="C25" s="20" t="s">
        <v>231</v>
      </c>
      <c r="D25" s="20" t="s">
        <v>45</v>
      </c>
      <c r="E25" s="20" t="s">
        <v>90</v>
      </c>
      <c r="F25" s="20" t="s">
        <v>91</v>
      </c>
      <c r="G25" s="20" t="s">
        <v>194</v>
      </c>
      <c r="H25" s="20" t="s">
        <v>195</v>
      </c>
      <c r="I25" s="21">
        <v>4400</v>
      </c>
      <c r="J25" s="21"/>
      <c r="K25" s="21"/>
      <c r="L25" s="21"/>
      <c r="M25" s="21"/>
      <c r="N25" s="21"/>
      <c r="O25" s="21"/>
      <c r="P25" s="21"/>
      <c r="Q25" s="21"/>
      <c r="R25" s="21">
        <v>4400</v>
      </c>
      <c r="S25" s="21"/>
      <c r="T25" s="21"/>
      <c r="U25" s="21"/>
      <c r="V25" s="21"/>
      <c r="W25" s="21">
        <v>4400</v>
      </c>
    </row>
    <row r="26" ht="21.75" customHeight="1" spans="1:23">
      <c r="A26" s="20" t="s">
        <v>214</v>
      </c>
      <c r="B26" s="20" t="s">
        <v>232</v>
      </c>
      <c r="C26" s="20" t="s">
        <v>231</v>
      </c>
      <c r="D26" s="20" t="s">
        <v>45</v>
      </c>
      <c r="E26" s="20" t="s">
        <v>90</v>
      </c>
      <c r="F26" s="20" t="s">
        <v>91</v>
      </c>
      <c r="G26" s="20" t="s">
        <v>233</v>
      </c>
      <c r="H26" s="20" t="s">
        <v>234</v>
      </c>
      <c r="I26" s="21">
        <v>30000</v>
      </c>
      <c r="J26" s="21"/>
      <c r="K26" s="21"/>
      <c r="L26" s="21"/>
      <c r="M26" s="21"/>
      <c r="N26" s="21"/>
      <c r="O26" s="21"/>
      <c r="P26" s="21"/>
      <c r="Q26" s="21"/>
      <c r="R26" s="21">
        <v>30000</v>
      </c>
      <c r="S26" s="21"/>
      <c r="T26" s="21"/>
      <c r="U26" s="21"/>
      <c r="V26" s="21"/>
      <c r="W26" s="21">
        <v>30000</v>
      </c>
    </row>
    <row r="27" ht="21.75" customHeight="1" spans="1:23">
      <c r="A27" s="20" t="s">
        <v>214</v>
      </c>
      <c r="B27" s="20" t="s">
        <v>232</v>
      </c>
      <c r="C27" s="20" t="s">
        <v>231</v>
      </c>
      <c r="D27" s="20" t="s">
        <v>45</v>
      </c>
      <c r="E27" s="20" t="s">
        <v>90</v>
      </c>
      <c r="F27" s="20" t="s">
        <v>91</v>
      </c>
      <c r="G27" s="20" t="s">
        <v>216</v>
      </c>
      <c r="H27" s="20" t="s">
        <v>217</v>
      </c>
      <c r="I27" s="21">
        <v>11017</v>
      </c>
      <c r="J27" s="21"/>
      <c r="K27" s="21"/>
      <c r="L27" s="21"/>
      <c r="M27" s="21"/>
      <c r="N27" s="21"/>
      <c r="O27" s="21"/>
      <c r="P27" s="21"/>
      <c r="Q27" s="21"/>
      <c r="R27" s="21">
        <v>11017</v>
      </c>
      <c r="S27" s="21"/>
      <c r="T27" s="21"/>
      <c r="U27" s="21"/>
      <c r="V27" s="21"/>
      <c r="W27" s="21">
        <v>11017</v>
      </c>
    </row>
    <row r="28" ht="21.75" customHeight="1" spans="1:23">
      <c r="A28" s="20" t="s">
        <v>214</v>
      </c>
      <c r="B28" s="20" t="s">
        <v>232</v>
      </c>
      <c r="C28" s="20" t="s">
        <v>231</v>
      </c>
      <c r="D28" s="20" t="s">
        <v>45</v>
      </c>
      <c r="E28" s="20" t="s">
        <v>90</v>
      </c>
      <c r="F28" s="20" t="s">
        <v>91</v>
      </c>
      <c r="G28" s="20" t="s">
        <v>235</v>
      </c>
      <c r="H28" s="20" t="s">
        <v>236</v>
      </c>
      <c r="I28" s="21">
        <v>18000</v>
      </c>
      <c r="J28" s="21"/>
      <c r="K28" s="21"/>
      <c r="L28" s="21"/>
      <c r="M28" s="21"/>
      <c r="N28" s="21"/>
      <c r="O28" s="21"/>
      <c r="P28" s="21"/>
      <c r="Q28" s="21"/>
      <c r="R28" s="21">
        <v>18000</v>
      </c>
      <c r="S28" s="21"/>
      <c r="T28" s="21"/>
      <c r="U28" s="21"/>
      <c r="V28" s="21"/>
      <c r="W28" s="21">
        <v>18000</v>
      </c>
    </row>
    <row r="29" ht="21.75" customHeight="1" spans="1:23">
      <c r="A29" s="20" t="s">
        <v>214</v>
      </c>
      <c r="B29" s="20" t="s">
        <v>232</v>
      </c>
      <c r="C29" s="20" t="s">
        <v>231</v>
      </c>
      <c r="D29" s="20" t="s">
        <v>45</v>
      </c>
      <c r="E29" s="20" t="s">
        <v>90</v>
      </c>
      <c r="F29" s="20" t="s">
        <v>91</v>
      </c>
      <c r="G29" s="20" t="s">
        <v>198</v>
      </c>
      <c r="H29" s="20" t="s">
        <v>199</v>
      </c>
      <c r="I29" s="21">
        <v>2683</v>
      </c>
      <c r="J29" s="21"/>
      <c r="K29" s="21"/>
      <c r="L29" s="21"/>
      <c r="M29" s="21"/>
      <c r="N29" s="21"/>
      <c r="O29" s="21"/>
      <c r="P29" s="21"/>
      <c r="Q29" s="21"/>
      <c r="R29" s="21">
        <v>2683</v>
      </c>
      <c r="S29" s="21"/>
      <c r="T29" s="21"/>
      <c r="U29" s="21"/>
      <c r="V29" s="21"/>
      <c r="W29" s="21">
        <v>2683</v>
      </c>
    </row>
    <row r="30" ht="21.75" customHeight="1" spans="1:23">
      <c r="A30" s="20"/>
      <c r="B30" s="20"/>
      <c r="C30" s="20" t="s">
        <v>237</v>
      </c>
      <c r="D30" s="20"/>
      <c r="E30" s="20"/>
      <c r="F30" s="20"/>
      <c r="G30" s="20"/>
      <c r="H30" s="20"/>
      <c r="I30" s="21">
        <v>247880</v>
      </c>
      <c r="J30" s="21"/>
      <c r="K30" s="21"/>
      <c r="L30" s="21"/>
      <c r="M30" s="21"/>
      <c r="N30" s="21"/>
      <c r="O30" s="21"/>
      <c r="P30" s="21"/>
      <c r="Q30" s="21"/>
      <c r="R30" s="21">
        <v>247880</v>
      </c>
      <c r="S30" s="21"/>
      <c r="T30" s="21"/>
      <c r="U30" s="21"/>
      <c r="V30" s="21"/>
      <c r="W30" s="21">
        <v>247880</v>
      </c>
    </row>
    <row r="31" ht="21.75" customHeight="1" spans="1:23">
      <c r="A31" s="20" t="s">
        <v>219</v>
      </c>
      <c r="B31" s="20" t="s">
        <v>238</v>
      </c>
      <c r="C31" s="20" t="s">
        <v>237</v>
      </c>
      <c r="D31" s="20" t="s">
        <v>45</v>
      </c>
      <c r="E31" s="20" t="s">
        <v>86</v>
      </c>
      <c r="F31" s="20" t="s">
        <v>87</v>
      </c>
      <c r="G31" s="20" t="s">
        <v>190</v>
      </c>
      <c r="H31" s="20" t="s">
        <v>191</v>
      </c>
      <c r="I31" s="21">
        <v>35000</v>
      </c>
      <c r="J31" s="21"/>
      <c r="K31" s="21"/>
      <c r="L31" s="21"/>
      <c r="M31" s="21"/>
      <c r="N31" s="21"/>
      <c r="O31" s="21"/>
      <c r="P31" s="21"/>
      <c r="Q31" s="21"/>
      <c r="R31" s="21">
        <v>35000</v>
      </c>
      <c r="S31" s="21"/>
      <c r="T31" s="21"/>
      <c r="U31" s="21"/>
      <c r="V31" s="21"/>
      <c r="W31" s="21">
        <v>35000</v>
      </c>
    </row>
    <row r="32" ht="21.75" customHeight="1" spans="1:23">
      <c r="A32" s="20" t="s">
        <v>219</v>
      </c>
      <c r="B32" s="20" t="s">
        <v>238</v>
      </c>
      <c r="C32" s="20" t="s">
        <v>237</v>
      </c>
      <c r="D32" s="20" t="s">
        <v>45</v>
      </c>
      <c r="E32" s="20" t="s">
        <v>86</v>
      </c>
      <c r="F32" s="20" t="s">
        <v>87</v>
      </c>
      <c r="G32" s="20" t="s">
        <v>194</v>
      </c>
      <c r="H32" s="20" t="s">
        <v>195</v>
      </c>
      <c r="I32" s="21">
        <v>24000</v>
      </c>
      <c r="J32" s="21"/>
      <c r="K32" s="21"/>
      <c r="L32" s="21"/>
      <c r="M32" s="21"/>
      <c r="N32" s="21"/>
      <c r="O32" s="21"/>
      <c r="P32" s="21"/>
      <c r="Q32" s="21"/>
      <c r="R32" s="21">
        <v>24000</v>
      </c>
      <c r="S32" s="21"/>
      <c r="T32" s="21"/>
      <c r="U32" s="21"/>
      <c r="V32" s="21"/>
      <c r="W32" s="21">
        <v>24000</v>
      </c>
    </row>
    <row r="33" ht="21.75" customHeight="1" spans="1:23">
      <c r="A33" s="20" t="s">
        <v>219</v>
      </c>
      <c r="B33" s="20" t="s">
        <v>238</v>
      </c>
      <c r="C33" s="20" t="s">
        <v>237</v>
      </c>
      <c r="D33" s="20" t="s">
        <v>45</v>
      </c>
      <c r="E33" s="20" t="s">
        <v>86</v>
      </c>
      <c r="F33" s="20" t="s">
        <v>87</v>
      </c>
      <c r="G33" s="20" t="s">
        <v>233</v>
      </c>
      <c r="H33" s="20" t="s">
        <v>234</v>
      </c>
      <c r="I33" s="21">
        <v>90000</v>
      </c>
      <c r="J33" s="21"/>
      <c r="K33" s="21"/>
      <c r="L33" s="21"/>
      <c r="M33" s="21"/>
      <c r="N33" s="21"/>
      <c r="O33" s="21"/>
      <c r="P33" s="21"/>
      <c r="Q33" s="21"/>
      <c r="R33" s="21">
        <v>90000</v>
      </c>
      <c r="S33" s="21"/>
      <c r="T33" s="21"/>
      <c r="U33" s="21"/>
      <c r="V33" s="21"/>
      <c r="W33" s="21">
        <v>90000</v>
      </c>
    </row>
    <row r="34" ht="21.75" customHeight="1" spans="1:23">
      <c r="A34" s="20" t="s">
        <v>219</v>
      </c>
      <c r="B34" s="20" t="s">
        <v>238</v>
      </c>
      <c r="C34" s="20" t="s">
        <v>237</v>
      </c>
      <c r="D34" s="20" t="s">
        <v>45</v>
      </c>
      <c r="E34" s="20" t="s">
        <v>86</v>
      </c>
      <c r="F34" s="20" t="s">
        <v>87</v>
      </c>
      <c r="G34" s="20" t="s">
        <v>239</v>
      </c>
      <c r="H34" s="20" t="s">
        <v>240</v>
      </c>
      <c r="I34" s="21">
        <v>5000</v>
      </c>
      <c r="J34" s="21"/>
      <c r="K34" s="21"/>
      <c r="L34" s="21"/>
      <c r="M34" s="21"/>
      <c r="N34" s="21"/>
      <c r="O34" s="21"/>
      <c r="P34" s="21"/>
      <c r="Q34" s="21"/>
      <c r="R34" s="21">
        <v>5000</v>
      </c>
      <c r="S34" s="21"/>
      <c r="T34" s="21"/>
      <c r="U34" s="21"/>
      <c r="V34" s="21"/>
      <c r="W34" s="21">
        <v>5000</v>
      </c>
    </row>
    <row r="35" ht="21.75" customHeight="1" spans="1:23">
      <c r="A35" s="20" t="s">
        <v>219</v>
      </c>
      <c r="B35" s="20" t="s">
        <v>238</v>
      </c>
      <c r="C35" s="20" t="s">
        <v>237</v>
      </c>
      <c r="D35" s="20" t="s">
        <v>45</v>
      </c>
      <c r="E35" s="20" t="s">
        <v>86</v>
      </c>
      <c r="F35" s="20" t="s">
        <v>87</v>
      </c>
      <c r="G35" s="20" t="s">
        <v>216</v>
      </c>
      <c r="H35" s="20" t="s">
        <v>217</v>
      </c>
      <c r="I35" s="21">
        <v>42380</v>
      </c>
      <c r="J35" s="21"/>
      <c r="K35" s="21"/>
      <c r="L35" s="21"/>
      <c r="M35" s="21"/>
      <c r="N35" s="21"/>
      <c r="O35" s="21"/>
      <c r="P35" s="21"/>
      <c r="Q35" s="21"/>
      <c r="R35" s="21">
        <v>42380</v>
      </c>
      <c r="S35" s="21"/>
      <c r="T35" s="21"/>
      <c r="U35" s="21"/>
      <c r="V35" s="21"/>
      <c r="W35" s="21">
        <v>42380</v>
      </c>
    </row>
    <row r="36" ht="21.75" customHeight="1" spans="1:23">
      <c r="A36" s="20" t="s">
        <v>219</v>
      </c>
      <c r="B36" s="20" t="s">
        <v>238</v>
      </c>
      <c r="C36" s="20" t="s">
        <v>237</v>
      </c>
      <c r="D36" s="20" t="s">
        <v>45</v>
      </c>
      <c r="E36" s="20" t="s">
        <v>86</v>
      </c>
      <c r="F36" s="20" t="s">
        <v>87</v>
      </c>
      <c r="G36" s="20" t="s">
        <v>235</v>
      </c>
      <c r="H36" s="20" t="s">
        <v>236</v>
      </c>
      <c r="I36" s="21">
        <v>5000</v>
      </c>
      <c r="J36" s="21"/>
      <c r="K36" s="21"/>
      <c r="L36" s="21"/>
      <c r="M36" s="21"/>
      <c r="N36" s="21"/>
      <c r="O36" s="21"/>
      <c r="P36" s="21"/>
      <c r="Q36" s="21"/>
      <c r="R36" s="21">
        <v>5000</v>
      </c>
      <c r="S36" s="21"/>
      <c r="T36" s="21"/>
      <c r="U36" s="21"/>
      <c r="V36" s="21"/>
      <c r="W36" s="21">
        <v>5000</v>
      </c>
    </row>
    <row r="37" ht="21.75" customHeight="1" spans="1:23">
      <c r="A37" s="20" t="s">
        <v>219</v>
      </c>
      <c r="B37" s="20" t="s">
        <v>238</v>
      </c>
      <c r="C37" s="20" t="s">
        <v>237</v>
      </c>
      <c r="D37" s="20" t="s">
        <v>45</v>
      </c>
      <c r="E37" s="20" t="s">
        <v>86</v>
      </c>
      <c r="F37" s="20" t="s">
        <v>87</v>
      </c>
      <c r="G37" s="20" t="s">
        <v>241</v>
      </c>
      <c r="H37" s="20" t="s">
        <v>242</v>
      </c>
      <c r="I37" s="21">
        <v>6500</v>
      </c>
      <c r="J37" s="21"/>
      <c r="K37" s="21"/>
      <c r="L37" s="21"/>
      <c r="M37" s="21"/>
      <c r="N37" s="21"/>
      <c r="O37" s="21"/>
      <c r="P37" s="21"/>
      <c r="Q37" s="21"/>
      <c r="R37" s="21">
        <v>6500</v>
      </c>
      <c r="S37" s="21"/>
      <c r="T37" s="21"/>
      <c r="U37" s="21"/>
      <c r="V37" s="21"/>
      <c r="W37" s="21">
        <v>6500</v>
      </c>
    </row>
    <row r="38" ht="21.75" customHeight="1" spans="1:23">
      <c r="A38" s="20" t="s">
        <v>219</v>
      </c>
      <c r="B38" s="20" t="s">
        <v>238</v>
      </c>
      <c r="C38" s="20" t="s">
        <v>237</v>
      </c>
      <c r="D38" s="20" t="s">
        <v>45</v>
      </c>
      <c r="E38" s="20" t="s">
        <v>86</v>
      </c>
      <c r="F38" s="20" t="s">
        <v>87</v>
      </c>
      <c r="G38" s="20" t="s">
        <v>182</v>
      </c>
      <c r="H38" s="20" t="s">
        <v>183</v>
      </c>
      <c r="I38" s="21">
        <v>40000</v>
      </c>
      <c r="J38" s="21"/>
      <c r="K38" s="21"/>
      <c r="L38" s="21"/>
      <c r="M38" s="21"/>
      <c r="N38" s="21"/>
      <c r="O38" s="21"/>
      <c r="P38" s="21"/>
      <c r="Q38" s="21"/>
      <c r="R38" s="21">
        <v>40000</v>
      </c>
      <c r="S38" s="21"/>
      <c r="T38" s="21"/>
      <c r="U38" s="21"/>
      <c r="V38" s="21"/>
      <c r="W38" s="21">
        <v>40000</v>
      </c>
    </row>
    <row r="39" ht="21.75" customHeight="1" spans="1:23">
      <c r="A39" s="20"/>
      <c r="B39" s="20"/>
      <c r="C39" s="20" t="s">
        <v>243</v>
      </c>
      <c r="D39" s="20"/>
      <c r="E39" s="20"/>
      <c r="F39" s="20"/>
      <c r="G39" s="20"/>
      <c r="H39" s="20"/>
      <c r="I39" s="21">
        <v>95770</v>
      </c>
      <c r="J39" s="21"/>
      <c r="K39" s="21"/>
      <c r="L39" s="21"/>
      <c r="M39" s="21"/>
      <c r="N39" s="21"/>
      <c r="O39" s="21"/>
      <c r="P39" s="21"/>
      <c r="Q39" s="21"/>
      <c r="R39" s="21">
        <v>95770</v>
      </c>
      <c r="S39" s="21"/>
      <c r="T39" s="21"/>
      <c r="U39" s="21"/>
      <c r="V39" s="21"/>
      <c r="W39" s="21">
        <v>95770</v>
      </c>
    </row>
    <row r="40" ht="21.75" customHeight="1" spans="1:23">
      <c r="A40" s="20" t="s">
        <v>219</v>
      </c>
      <c r="B40" s="20" t="s">
        <v>244</v>
      </c>
      <c r="C40" s="20" t="s">
        <v>243</v>
      </c>
      <c r="D40" s="20" t="s">
        <v>45</v>
      </c>
      <c r="E40" s="20" t="s">
        <v>86</v>
      </c>
      <c r="F40" s="20" t="s">
        <v>87</v>
      </c>
      <c r="G40" s="20" t="s">
        <v>194</v>
      </c>
      <c r="H40" s="20" t="s">
        <v>195</v>
      </c>
      <c r="I40" s="21">
        <v>25700</v>
      </c>
      <c r="J40" s="21"/>
      <c r="K40" s="21"/>
      <c r="L40" s="21"/>
      <c r="M40" s="21"/>
      <c r="N40" s="21"/>
      <c r="O40" s="21"/>
      <c r="P40" s="21"/>
      <c r="Q40" s="21"/>
      <c r="R40" s="21">
        <v>25700</v>
      </c>
      <c r="S40" s="21"/>
      <c r="T40" s="21"/>
      <c r="U40" s="21"/>
      <c r="V40" s="21"/>
      <c r="W40" s="21">
        <v>25700</v>
      </c>
    </row>
    <row r="41" ht="21.75" customHeight="1" spans="1:23">
      <c r="A41" s="20" t="s">
        <v>219</v>
      </c>
      <c r="B41" s="20" t="s">
        <v>244</v>
      </c>
      <c r="C41" s="20" t="s">
        <v>243</v>
      </c>
      <c r="D41" s="20" t="s">
        <v>45</v>
      </c>
      <c r="E41" s="20" t="s">
        <v>86</v>
      </c>
      <c r="F41" s="20" t="s">
        <v>87</v>
      </c>
      <c r="G41" s="20" t="s">
        <v>239</v>
      </c>
      <c r="H41" s="20" t="s">
        <v>240</v>
      </c>
      <c r="I41" s="21">
        <v>11350</v>
      </c>
      <c r="J41" s="21"/>
      <c r="K41" s="21"/>
      <c r="L41" s="21"/>
      <c r="M41" s="21"/>
      <c r="N41" s="21"/>
      <c r="O41" s="21"/>
      <c r="P41" s="21"/>
      <c r="Q41" s="21"/>
      <c r="R41" s="21">
        <v>11350</v>
      </c>
      <c r="S41" s="21"/>
      <c r="T41" s="21"/>
      <c r="U41" s="21"/>
      <c r="V41" s="21"/>
      <c r="W41" s="21">
        <v>11350</v>
      </c>
    </row>
    <row r="42" ht="21.75" customHeight="1" spans="1:23">
      <c r="A42" s="20" t="s">
        <v>219</v>
      </c>
      <c r="B42" s="20" t="s">
        <v>244</v>
      </c>
      <c r="C42" s="20" t="s">
        <v>243</v>
      </c>
      <c r="D42" s="20" t="s">
        <v>45</v>
      </c>
      <c r="E42" s="20" t="s">
        <v>86</v>
      </c>
      <c r="F42" s="20" t="s">
        <v>87</v>
      </c>
      <c r="G42" s="20" t="s">
        <v>216</v>
      </c>
      <c r="H42" s="20" t="s">
        <v>217</v>
      </c>
      <c r="I42" s="21">
        <v>30000</v>
      </c>
      <c r="J42" s="21"/>
      <c r="K42" s="21"/>
      <c r="L42" s="21"/>
      <c r="M42" s="21"/>
      <c r="N42" s="21"/>
      <c r="O42" s="21"/>
      <c r="P42" s="21"/>
      <c r="Q42" s="21"/>
      <c r="R42" s="21">
        <v>30000</v>
      </c>
      <c r="S42" s="21"/>
      <c r="T42" s="21"/>
      <c r="U42" s="21"/>
      <c r="V42" s="21"/>
      <c r="W42" s="21">
        <v>30000</v>
      </c>
    </row>
    <row r="43" ht="21.75" customHeight="1" spans="1:23">
      <c r="A43" s="20" t="s">
        <v>219</v>
      </c>
      <c r="B43" s="20" t="s">
        <v>244</v>
      </c>
      <c r="C43" s="20" t="s">
        <v>243</v>
      </c>
      <c r="D43" s="20" t="s">
        <v>45</v>
      </c>
      <c r="E43" s="20" t="s">
        <v>86</v>
      </c>
      <c r="F43" s="20" t="s">
        <v>87</v>
      </c>
      <c r="G43" s="20" t="s">
        <v>241</v>
      </c>
      <c r="H43" s="20" t="s">
        <v>242</v>
      </c>
      <c r="I43" s="21">
        <v>13650</v>
      </c>
      <c r="J43" s="21"/>
      <c r="K43" s="21"/>
      <c r="L43" s="21"/>
      <c r="M43" s="21"/>
      <c r="N43" s="21"/>
      <c r="O43" s="21"/>
      <c r="P43" s="21"/>
      <c r="Q43" s="21"/>
      <c r="R43" s="21">
        <v>13650</v>
      </c>
      <c r="S43" s="21"/>
      <c r="T43" s="21"/>
      <c r="U43" s="21"/>
      <c r="V43" s="21"/>
      <c r="W43" s="21">
        <v>13650</v>
      </c>
    </row>
    <row r="44" ht="21.75" customHeight="1" spans="1:23">
      <c r="A44" s="20" t="s">
        <v>219</v>
      </c>
      <c r="B44" s="20" t="s">
        <v>244</v>
      </c>
      <c r="C44" s="20" t="s">
        <v>243</v>
      </c>
      <c r="D44" s="20" t="s">
        <v>45</v>
      </c>
      <c r="E44" s="20" t="s">
        <v>86</v>
      </c>
      <c r="F44" s="20" t="s">
        <v>87</v>
      </c>
      <c r="G44" s="20" t="s">
        <v>198</v>
      </c>
      <c r="H44" s="20" t="s">
        <v>199</v>
      </c>
      <c r="I44" s="21">
        <v>15070</v>
      </c>
      <c r="J44" s="21"/>
      <c r="K44" s="21"/>
      <c r="L44" s="21"/>
      <c r="M44" s="21"/>
      <c r="N44" s="21"/>
      <c r="O44" s="21"/>
      <c r="P44" s="21"/>
      <c r="Q44" s="21"/>
      <c r="R44" s="21">
        <v>15070</v>
      </c>
      <c r="S44" s="21"/>
      <c r="T44" s="21"/>
      <c r="U44" s="21"/>
      <c r="V44" s="21"/>
      <c r="W44" s="21">
        <v>15070</v>
      </c>
    </row>
    <row r="45" ht="21.75" customHeight="1" spans="1:23">
      <c r="A45" s="20"/>
      <c r="B45" s="20"/>
      <c r="C45" s="20" t="s">
        <v>245</v>
      </c>
      <c r="D45" s="20"/>
      <c r="E45" s="20"/>
      <c r="F45" s="20"/>
      <c r="G45" s="20"/>
      <c r="H45" s="20"/>
      <c r="I45" s="21">
        <v>3000</v>
      </c>
      <c r="J45" s="21"/>
      <c r="K45" s="21"/>
      <c r="L45" s="21"/>
      <c r="M45" s="21"/>
      <c r="N45" s="21"/>
      <c r="O45" s="21"/>
      <c r="P45" s="21"/>
      <c r="Q45" s="21"/>
      <c r="R45" s="21">
        <v>3000</v>
      </c>
      <c r="S45" s="21"/>
      <c r="T45" s="21"/>
      <c r="U45" s="21"/>
      <c r="V45" s="21"/>
      <c r="W45" s="21">
        <v>3000</v>
      </c>
    </row>
    <row r="46" ht="21.75" customHeight="1" spans="1:23">
      <c r="A46" s="20" t="s">
        <v>219</v>
      </c>
      <c r="B46" s="20" t="s">
        <v>246</v>
      </c>
      <c r="C46" s="20" t="s">
        <v>245</v>
      </c>
      <c r="D46" s="20" t="s">
        <v>45</v>
      </c>
      <c r="E46" s="20" t="s">
        <v>90</v>
      </c>
      <c r="F46" s="20" t="s">
        <v>91</v>
      </c>
      <c r="G46" s="20" t="s">
        <v>186</v>
      </c>
      <c r="H46" s="20" t="s">
        <v>187</v>
      </c>
      <c r="I46" s="21">
        <v>2000</v>
      </c>
      <c r="J46" s="21"/>
      <c r="K46" s="21"/>
      <c r="L46" s="21"/>
      <c r="M46" s="21"/>
      <c r="N46" s="21"/>
      <c r="O46" s="21"/>
      <c r="P46" s="21"/>
      <c r="Q46" s="21"/>
      <c r="R46" s="21">
        <v>2000</v>
      </c>
      <c r="S46" s="21"/>
      <c r="T46" s="21"/>
      <c r="U46" s="21"/>
      <c r="V46" s="21"/>
      <c r="W46" s="21">
        <v>2000</v>
      </c>
    </row>
    <row r="47" ht="21.75" customHeight="1" spans="1:23">
      <c r="A47" s="20" t="s">
        <v>219</v>
      </c>
      <c r="B47" s="20" t="s">
        <v>246</v>
      </c>
      <c r="C47" s="20" t="s">
        <v>245</v>
      </c>
      <c r="D47" s="20" t="s">
        <v>45</v>
      </c>
      <c r="E47" s="20" t="s">
        <v>90</v>
      </c>
      <c r="F47" s="20" t="s">
        <v>91</v>
      </c>
      <c r="G47" s="20" t="s">
        <v>194</v>
      </c>
      <c r="H47" s="20" t="s">
        <v>195</v>
      </c>
      <c r="I47" s="21">
        <v>1000</v>
      </c>
      <c r="J47" s="21"/>
      <c r="K47" s="21"/>
      <c r="L47" s="21"/>
      <c r="M47" s="21"/>
      <c r="N47" s="21"/>
      <c r="O47" s="21"/>
      <c r="P47" s="21"/>
      <c r="Q47" s="21"/>
      <c r="R47" s="21">
        <v>1000</v>
      </c>
      <c r="S47" s="21"/>
      <c r="T47" s="21"/>
      <c r="U47" s="21"/>
      <c r="V47" s="21"/>
      <c r="W47" s="21">
        <v>1000</v>
      </c>
    </row>
    <row r="48" ht="21.75" customHeight="1" spans="1:23">
      <c r="A48" s="20"/>
      <c r="B48" s="20"/>
      <c r="C48" s="20" t="s">
        <v>247</v>
      </c>
      <c r="D48" s="20"/>
      <c r="E48" s="20"/>
      <c r="F48" s="20"/>
      <c r="G48" s="20"/>
      <c r="H48" s="20"/>
      <c r="I48" s="21">
        <v>20000</v>
      </c>
      <c r="J48" s="21"/>
      <c r="K48" s="21"/>
      <c r="L48" s="21"/>
      <c r="M48" s="21"/>
      <c r="N48" s="21"/>
      <c r="O48" s="21"/>
      <c r="P48" s="21"/>
      <c r="Q48" s="21"/>
      <c r="R48" s="21">
        <v>20000</v>
      </c>
      <c r="S48" s="21"/>
      <c r="T48" s="21"/>
      <c r="U48" s="21"/>
      <c r="V48" s="21"/>
      <c r="W48" s="21">
        <v>20000</v>
      </c>
    </row>
    <row r="49" ht="21.75" customHeight="1" spans="1:23">
      <c r="A49" s="20" t="s">
        <v>219</v>
      </c>
      <c r="B49" s="20" t="s">
        <v>248</v>
      </c>
      <c r="C49" s="20" t="s">
        <v>247</v>
      </c>
      <c r="D49" s="20" t="s">
        <v>45</v>
      </c>
      <c r="E49" s="20" t="s">
        <v>90</v>
      </c>
      <c r="F49" s="20" t="s">
        <v>91</v>
      </c>
      <c r="G49" s="20" t="s">
        <v>194</v>
      </c>
      <c r="H49" s="20" t="s">
        <v>195</v>
      </c>
      <c r="I49" s="21">
        <v>5600</v>
      </c>
      <c r="J49" s="21"/>
      <c r="K49" s="21"/>
      <c r="L49" s="21"/>
      <c r="M49" s="21"/>
      <c r="N49" s="21"/>
      <c r="O49" s="21"/>
      <c r="P49" s="21"/>
      <c r="Q49" s="21"/>
      <c r="R49" s="21">
        <v>5600</v>
      </c>
      <c r="S49" s="21"/>
      <c r="T49" s="21"/>
      <c r="U49" s="21"/>
      <c r="V49" s="21"/>
      <c r="W49" s="21">
        <v>5600</v>
      </c>
    </row>
    <row r="50" ht="21.75" customHeight="1" spans="1:23">
      <c r="A50" s="20" t="s">
        <v>219</v>
      </c>
      <c r="B50" s="20" t="s">
        <v>248</v>
      </c>
      <c r="C50" s="20" t="s">
        <v>247</v>
      </c>
      <c r="D50" s="20" t="s">
        <v>45</v>
      </c>
      <c r="E50" s="20" t="s">
        <v>90</v>
      </c>
      <c r="F50" s="20" t="s">
        <v>91</v>
      </c>
      <c r="G50" s="20" t="s">
        <v>216</v>
      </c>
      <c r="H50" s="20" t="s">
        <v>217</v>
      </c>
      <c r="I50" s="21">
        <v>14400</v>
      </c>
      <c r="J50" s="21"/>
      <c r="K50" s="21"/>
      <c r="L50" s="21"/>
      <c r="M50" s="21"/>
      <c r="N50" s="21"/>
      <c r="O50" s="21"/>
      <c r="P50" s="21"/>
      <c r="Q50" s="21"/>
      <c r="R50" s="21">
        <v>14400</v>
      </c>
      <c r="S50" s="21"/>
      <c r="T50" s="21"/>
      <c r="U50" s="21"/>
      <c r="V50" s="21"/>
      <c r="W50" s="21">
        <v>14400</v>
      </c>
    </row>
    <row r="51" ht="21.75" customHeight="1" spans="1:23">
      <c r="A51" s="20"/>
      <c r="B51" s="20"/>
      <c r="C51" s="20" t="s">
        <v>249</v>
      </c>
      <c r="D51" s="20"/>
      <c r="E51" s="20"/>
      <c r="F51" s="20"/>
      <c r="G51" s="20"/>
      <c r="H51" s="20"/>
      <c r="I51" s="21">
        <v>225000</v>
      </c>
      <c r="J51" s="21"/>
      <c r="K51" s="21"/>
      <c r="L51" s="21"/>
      <c r="M51" s="21"/>
      <c r="N51" s="21"/>
      <c r="O51" s="21"/>
      <c r="P51" s="21"/>
      <c r="Q51" s="21"/>
      <c r="R51" s="21">
        <v>225000</v>
      </c>
      <c r="S51" s="21"/>
      <c r="T51" s="21"/>
      <c r="U51" s="21"/>
      <c r="V51" s="21"/>
      <c r="W51" s="21">
        <v>225000</v>
      </c>
    </row>
    <row r="52" ht="21.75" customHeight="1" spans="1:23">
      <c r="A52" s="20" t="s">
        <v>219</v>
      </c>
      <c r="B52" s="20" t="s">
        <v>250</v>
      </c>
      <c r="C52" s="20" t="s">
        <v>249</v>
      </c>
      <c r="D52" s="20" t="s">
        <v>45</v>
      </c>
      <c r="E52" s="20" t="s">
        <v>90</v>
      </c>
      <c r="F52" s="20" t="s">
        <v>91</v>
      </c>
      <c r="G52" s="20" t="s">
        <v>186</v>
      </c>
      <c r="H52" s="20" t="s">
        <v>187</v>
      </c>
      <c r="I52" s="21">
        <v>29510.46</v>
      </c>
      <c r="J52" s="21"/>
      <c r="K52" s="21"/>
      <c r="L52" s="21"/>
      <c r="M52" s="21"/>
      <c r="N52" s="21"/>
      <c r="O52" s="21"/>
      <c r="P52" s="21"/>
      <c r="Q52" s="21"/>
      <c r="R52" s="21">
        <v>29510.46</v>
      </c>
      <c r="S52" s="21"/>
      <c r="T52" s="21"/>
      <c r="U52" s="21"/>
      <c r="V52" s="21"/>
      <c r="W52" s="21">
        <v>29510.46</v>
      </c>
    </row>
    <row r="53" ht="21.75" customHeight="1" spans="1:23">
      <c r="A53" s="20" t="s">
        <v>219</v>
      </c>
      <c r="B53" s="20" t="s">
        <v>250</v>
      </c>
      <c r="C53" s="20" t="s">
        <v>249</v>
      </c>
      <c r="D53" s="20" t="s">
        <v>45</v>
      </c>
      <c r="E53" s="20" t="s">
        <v>90</v>
      </c>
      <c r="F53" s="20" t="s">
        <v>91</v>
      </c>
      <c r="G53" s="20" t="s">
        <v>194</v>
      </c>
      <c r="H53" s="20" t="s">
        <v>195</v>
      </c>
      <c r="I53" s="21">
        <v>46960</v>
      </c>
      <c r="J53" s="21"/>
      <c r="K53" s="21"/>
      <c r="L53" s="21"/>
      <c r="M53" s="21"/>
      <c r="N53" s="21"/>
      <c r="O53" s="21"/>
      <c r="P53" s="21"/>
      <c r="Q53" s="21"/>
      <c r="R53" s="21">
        <v>46960</v>
      </c>
      <c r="S53" s="21"/>
      <c r="T53" s="21"/>
      <c r="U53" s="21"/>
      <c r="V53" s="21"/>
      <c r="W53" s="21">
        <v>46960</v>
      </c>
    </row>
    <row r="54" ht="21.75" customHeight="1" spans="1:23">
      <c r="A54" s="20" t="s">
        <v>219</v>
      </c>
      <c r="B54" s="20" t="s">
        <v>250</v>
      </c>
      <c r="C54" s="20" t="s">
        <v>249</v>
      </c>
      <c r="D54" s="20" t="s">
        <v>45</v>
      </c>
      <c r="E54" s="20" t="s">
        <v>90</v>
      </c>
      <c r="F54" s="20" t="s">
        <v>91</v>
      </c>
      <c r="G54" s="20" t="s">
        <v>233</v>
      </c>
      <c r="H54" s="20" t="s">
        <v>234</v>
      </c>
      <c r="I54" s="21">
        <v>27500</v>
      </c>
      <c r="J54" s="21"/>
      <c r="K54" s="21"/>
      <c r="L54" s="21"/>
      <c r="M54" s="21"/>
      <c r="N54" s="21"/>
      <c r="O54" s="21"/>
      <c r="P54" s="21"/>
      <c r="Q54" s="21"/>
      <c r="R54" s="21">
        <v>27500</v>
      </c>
      <c r="S54" s="21"/>
      <c r="T54" s="21"/>
      <c r="U54" s="21"/>
      <c r="V54" s="21"/>
      <c r="W54" s="21">
        <v>27500</v>
      </c>
    </row>
    <row r="55" ht="21.75" customHeight="1" spans="1:23">
      <c r="A55" s="20" t="s">
        <v>219</v>
      </c>
      <c r="B55" s="20" t="s">
        <v>250</v>
      </c>
      <c r="C55" s="20" t="s">
        <v>249</v>
      </c>
      <c r="D55" s="20" t="s">
        <v>45</v>
      </c>
      <c r="E55" s="20" t="s">
        <v>90</v>
      </c>
      <c r="F55" s="20" t="s">
        <v>91</v>
      </c>
      <c r="G55" s="20" t="s">
        <v>216</v>
      </c>
      <c r="H55" s="20" t="s">
        <v>217</v>
      </c>
      <c r="I55" s="21">
        <v>57000</v>
      </c>
      <c r="J55" s="21"/>
      <c r="K55" s="21"/>
      <c r="L55" s="21"/>
      <c r="M55" s="21"/>
      <c r="N55" s="21"/>
      <c r="O55" s="21"/>
      <c r="P55" s="21"/>
      <c r="Q55" s="21"/>
      <c r="R55" s="21">
        <v>57000</v>
      </c>
      <c r="S55" s="21"/>
      <c r="T55" s="21"/>
      <c r="U55" s="21"/>
      <c r="V55" s="21"/>
      <c r="W55" s="21">
        <v>57000</v>
      </c>
    </row>
    <row r="56" ht="21.75" customHeight="1" spans="1:23">
      <c r="A56" s="20" t="s">
        <v>219</v>
      </c>
      <c r="B56" s="20" t="s">
        <v>250</v>
      </c>
      <c r="C56" s="20" t="s">
        <v>249</v>
      </c>
      <c r="D56" s="20" t="s">
        <v>45</v>
      </c>
      <c r="E56" s="20" t="s">
        <v>90</v>
      </c>
      <c r="F56" s="20" t="s">
        <v>91</v>
      </c>
      <c r="G56" s="20" t="s">
        <v>216</v>
      </c>
      <c r="H56" s="20" t="s">
        <v>217</v>
      </c>
      <c r="I56" s="21">
        <v>14379.54</v>
      </c>
      <c r="J56" s="21"/>
      <c r="K56" s="21"/>
      <c r="L56" s="21"/>
      <c r="M56" s="21"/>
      <c r="N56" s="21"/>
      <c r="O56" s="21"/>
      <c r="P56" s="21"/>
      <c r="Q56" s="21"/>
      <c r="R56" s="21">
        <v>14379.54</v>
      </c>
      <c r="S56" s="21"/>
      <c r="T56" s="21"/>
      <c r="U56" s="21"/>
      <c r="V56" s="21"/>
      <c r="W56" s="21">
        <v>14379.54</v>
      </c>
    </row>
    <row r="57" ht="21.75" customHeight="1" spans="1:23">
      <c r="A57" s="20" t="s">
        <v>219</v>
      </c>
      <c r="B57" s="20" t="s">
        <v>250</v>
      </c>
      <c r="C57" s="20" t="s">
        <v>249</v>
      </c>
      <c r="D57" s="20" t="s">
        <v>45</v>
      </c>
      <c r="E57" s="20" t="s">
        <v>90</v>
      </c>
      <c r="F57" s="20" t="s">
        <v>91</v>
      </c>
      <c r="G57" s="20" t="s">
        <v>198</v>
      </c>
      <c r="H57" s="20" t="s">
        <v>199</v>
      </c>
      <c r="I57" s="21">
        <v>36650</v>
      </c>
      <c r="J57" s="21"/>
      <c r="K57" s="21"/>
      <c r="L57" s="21"/>
      <c r="M57" s="21"/>
      <c r="N57" s="21"/>
      <c r="O57" s="21"/>
      <c r="P57" s="21"/>
      <c r="Q57" s="21"/>
      <c r="R57" s="21">
        <v>36650</v>
      </c>
      <c r="S57" s="21"/>
      <c r="T57" s="21"/>
      <c r="U57" s="21"/>
      <c r="V57" s="21"/>
      <c r="W57" s="21">
        <v>36650</v>
      </c>
    </row>
    <row r="58" ht="21.75" customHeight="1" spans="1:23">
      <c r="A58" s="20" t="s">
        <v>219</v>
      </c>
      <c r="B58" s="20" t="s">
        <v>250</v>
      </c>
      <c r="C58" s="20" t="s">
        <v>249</v>
      </c>
      <c r="D58" s="20" t="s">
        <v>45</v>
      </c>
      <c r="E58" s="20" t="s">
        <v>90</v>
      </c>
      <c r="F58" s="20" t="s">
        <v>91</v>
      </c>
      <c r="G58" s="20" t="s">
        <v>200</v>
      </c>
      <c r="H58" s="20" t="s">
        <v>201</v>
      </c>
      <c r="I58" s="21">
        <v>13000</v>
      </c>
      <c r="J58" s="21"/>
      <c r="K58" s="21"/>
      <c r="L58" s="21"/>
      <c r="M58" s="21"/>
      <c r="N58" s="21"/>
      <c r="O58" s="21"/>
      <c r="P58" s="21"/>
      <c r="Q58" s="21"/>
      <c r="R58" s="21">
        <v>13000</v>
      </c>
      <c r="S58" s="21"/>
      <c r="T58" s="21"/>
      <c r="U58" s="21"/>
      <c r="V58" s="21"/>
      <c r="W58" s="21">
        <v>13000</v>
      </c>
    </row>
    <row r="59" ht="21.75" customHeight="1" spans="1:23">
      <c r="A59" s="20"/>
      <c r="B59" s="20"/>
      <c r="C59" s="20" t="s">
        <v>251</v>
      </c>
      <c r="D59" s="20"/>
      <c r="E59" s="20"/>
      <c r="F59" s="20"/>
      <c r="G59" s="20"/>
      <c r="H59" s="20"/>
      <c r="I59" s="21">
        <v>2500</v>
      </c>
      <c r="J59" s="21"/>
      <c r="K59" s="21"/>
      <c r="L59" s="21"/>
      <c r="M59" s="21"/>
      <c r="N59" s="21"/>
      <c r="O59" s="21"/>
      <c r="P59" s="21"/>
      <c r="Q59" s="21"/>
      <c r="R59" s="21">
        <v>2500</v>
      </c>
      <c r="S59" s="21"/>
      <c r="T59" s="21"/>
      <c r="U59" s="21"/>
      <c r="V59" s="21"/>
      <c r="W59" s="21">
        <v>2500</v>
      </c>
    </row>
    <row r="60" ht="21.75" customHeight="1" spans="1:23">
      <c r="A60" s="20" t="s">
        <v>219</v>
      </c>
      <c r="B60" s="20" t="s">
        <v>252</v>
      </c>
      <c r="C60" s="20" t="s">
        <v>251</v>
      </c>
      <c r="D60" s="20" t="s">
        <v>45</v>
      </c>
      <c r="E60" s="20" t="s">
        <v>90</v>
      </c>
      <c r="F60" s="20" t="s">
        <v>91</v>
      </c>
      <c r="G60" s="20" t="s">
        <v>216</v>
      </c>
      <c r="H60" s="20" t="s">
        <v>217</v>
      </c>
      <c r="I60" s="21">
        <v>2500</v>
      </c>
      <c r="J60" s="21"/>
      <c r="K60" s="21"/>
      <c r="L60" s="21"/>
      <c r="M60" s="21"/>
      <c r="N60" s="21"/>
      <c r="O60" s="21"/>
      <c r="P60" s="21"/>
      <c r="Q60" s="21"/>
      <c r="R60" s="21">
        <v>2500</v>
      </c>
      <c r="S60" s="21"/>
      <c r="T60" s="21"/>
      <c r="U60" s="21"/>
      <c r="V60" s="21"/>
      <c r="W60" s="21">
        <v>2500</v>
      </c>
    </row>
    <row r="61" ht="18.75" customHeight="1" spans="1:23">
      <c r="A61" s="23" t="s">
        <v>98</v>
      </c>
      <c r="B61" s="24"/>
      <c r="C61" s="24"/>
      <c r="D61" s="24"/>
      <c r="E61" s="24"/>
      <c r="F61" s="24"/>
      <c r="G61" s="24"/>
      <c r="H61" s="25"/>
      <c r="I61" s="21">
        <v>741844.69</v>
      </c>
      <c r="J61" s="21"/>
      <c r="K61" s="21"/>
      <c r="L61" s="21"/>
      <c r="M61" s="21"/>
      <c r="N61" s="21"/>
      <c r="O61" s="21"/>
      <c r="P61" s="21"/>
      <c r="Q61" s="21"/>
      <c r="R61" s="21">
        <v>741844.69</v>
      </c>
      <c r="S61" s="21"/>
      <c r="T61" s="21"/>
      <c r="U61" s="21"/>
      <c r="V61" s="21"/>
      <c r="W61" s="21">
        <v>741844.69</v>
      </c>
    </row>
  </sheetData>
  <mergeCells count="28">
    <mergeCell ref="A3:W3"/>
    <mergeCell ref="A4:H4"/>
    <mergeCell ref="J5:M5"/>
    <mergeCell ref="N5:P5"/>
    <mergeCell ref="R5:W5"/>
    <mergeCell ref="A61:H61"/>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9"/>
  <sheetViews>
    <sheetView showZeros="0" workbookViewId="0">
      <pane ySplit="1" topLeftCell="A2" activePane="bottomLeft" state="frozen"/>
      <selection/>
      <selection pane="bottomLeft" activeCell="C2" sqref="C2"/>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customHeight="1" spans="1:10">
      <c r="A1" s="1"/>
      <c r="B1" s="1"/>
      <c r="C1" s="1"/>
      <c r="D1" s="1"/>
      <c r="E1" s="1"/>
      <c r="F1" s="1"/>
      <c r="G1" s="1"/>
      <c r="H1" s="1"/>
      <c r="I1" s="1"/>
      <c r="J1" s="1"/>
    </row>
    <row r="2" ht="15" customHeight="1" spans="10:10">
      <c r="J2" s="121" t="s">
        <v>253</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
        <v>1</v>
      </c>
      <c r="B4" s="120"/>
      <c r="C4" s="35"/>
      <c r="D4" s="35"/>
      <c r="E4" s="35"/>
      <c r="F4" s="35"/>
      <c r="G4" s="35"/>
      <c r="H4" s="35"/>
      <c r="I4" s="35"/>
      <c r="J4" s="35"/>
    </row>
    <row r="5" ht="44.25" customHeight="1" spans="1:10">
      <c r="A5" s="40" t="s">
        <v>254</v>
      </c>
      <c r="B5" s="40" t="s">
        <v>255</v>
      </c>
      <c r="C5" s="40" t="s">
        <v>256</v>
      </c>
      <c r="D5" s="40" t="s">
        <v>257</v>
      </c>
      <c r="E5" s="40" t="s">
        <v>258</v>
      </c>
      <c r="F5" s="19" t="s">
        <v>259</v>
      </c>
      <c r="G5" s="40" t="s">
        <v>260</v>
      </c>
      <c r="H5" s="19" t="s">
        <v>261</v>
      </c>
      <c r="I5" s="19" t="s">
        <v>262</v>
      </c>
      <c r="J5" s="40" t="s">
        <v>263</v>
      </c>
    </row>
    <row r="6" ht="19.5" customHeight="1" spans="1:10">
      <c r="A6" s="40">
        <v>1</v>
      </c>
      <c r="B6" s="40">
        <v>2</v>
      </c>
      <c r="C6" s="40">
        <v>3</v>
      </c>
      <c r="D6" s="40">
        <v>4</v>
      </c>
      <c r="E6" s="40">
        <v>5</v>
      </c>
      <c r="F6" s="19">
        <v>6</v>
      </c>
      <c r="G6" s="40">
        <v>7</v>
      </c>
      <c r="H6" s="19">
        <v>8</v>
      </c>
      <c r="I6" s="19">
        <v>9</v>
      </c>
      <c r="J6" s="40">
        <v>10</v>
      </c>
    </row>
    <row r="7" ht="40.5" customHeight="1" spans="1:10">
      <c r="A7" s="20" t="s">
        <v>45</v>
      </c>
      <c r="B7" s="20"/>
      <c r="C7" s="20"/>
      <c r="D7" s="20"/>
      <c r="E7" s="20"/>
      <c r="F7" s="20"/>
      <c r="G7" s="20"/>
      <c r="H7" s="20"/>
      <c r="I7" s="20"/>
      <c r="J7" s="20"/>
    </row>
    <row r="8" ht="40.5" customHeight="1" spans="1:10">
      <c r="A8" s="102" t="s">
        <v>213</v>
      </c>
      <c r="B8" s="20" t="s">
        <v>264</v>
      </c>
      <c r="C8" s="20" t="s">
        <v>265</v>
      </c>
      <c r="D8" s="20" t="s">
        <v>266</v>
      </c>
      <c r="E8" s="20" t="s">
        <v>267</v>
      </c>
      <c r="F8" s="22" t="s">
        <v>268</v>
      </c>
      <c r="G8" s="20" t="s">
        <v>269</v>
      </c>
      <c r="H8" s="22" t="s">
        <v>270</v>
      </c>
      <c r="I8" s="22" t="s">
        <v>271</v>
      </c>
      <c r="J8" s="20" t="s">
        <v>267</v>
      </c>
    </row>
    <row r="9" ht="40.5" customHeight="1" spans="1:10">
      <c r="A9" s="102" t="s">
        <v>213</v>
      </c>
      <c r="B9" s="20" t="s">
        <v>264</v>
      </c>
      <c r="C9" s="20" t="s">
        <v>265</v>
      </c>
      <c r="D9" s="20" t="s">
        <v>266</v>
      </c>
      <c r="E9" s="20" t="s">
        <v>272</v>
      </c>
      <c r="F9" s="22" t="s">
        <v>273</v>
      </c>
      <c r="G9" s="20" t="s">
        <v>274</v>
      </c>
      <c r="H9" s="22" t="s">
        <v>275</v>
      </c>
      <c r="I9" s="22" t="s">
        <v>271</v>
      </c>
      <c r="J9" s="20" t="s">
        <v>276</v>
      </c>
    </row>
    <row r="10" ht="40.5" customHeight="1" spans="1:10">
      <c r="A10" s="102" t="s">
        <v>213</v>
      </c>
      <c r="B10" s="20" t="s">
        <v>264</v>
      </c>
      <c r="C10" s="20" t="s">
        <v>265</v>
      </c>
      <c r="D10" s="20" t="s">
        <v>266</v>
      </c>
      <c r="E10" s="20" t="s">
        <v>277</v>
      </c>
      <c r="F10" s="22" t="s">
        <v>273</v>
      </c>
      <c r="G10" s="20" t="s">
        <v>278</v>
      </c>
      <c r="H10" s="22" t="s">
        <v>279</v>
      </c>
      <c r="I10" s="22" t="s">
        <v>271</v>
      </c>
      <c r="J10" s="20" t="s">
        <v>280</v>
      </c>
    </row>
    <row r="11" ht="40.5" customHeight="1" spans="1:10">
      <c r="A11" s="102" t="s">
        <v>213</v>
      </c>
      <c r="B11" s="20" t="s">
        <v>264</v>
      </c>
      <c r="C11" s="20" t="s">
        <v>265</v>
      </c>
      <c r="D11" s="20" t="s">
        <v>281</v>
      </c>
      <c r="E11" s="20" t="s">
        <v>282</v>
      </c>
      <c r="F11" s="22" t="s">
        <v>273</v>
      </c>
      <c r="G11" s="20" t="s">
        <v>283</v>
      </c>
      <c r="H11" s="22" t="s">
        <v>284</v>
      </c>
      <c r="I11" s="22" t="s">
        <v>271</v>
      </c>
      <c r="J11" s="20" t="s">
        <v>285</v>
      </c>
    </row>
    <row r="12" ht="40.5" customHeight="1" spans="1:10">
      <c r="A12" s="102" t="s">
        <v>213</v>
      </c>
      <c r="B12" s="20" t="s">
        <v>264</v>
      </c>
      <c r="C12" s="20" t="s">
        <v>265</v>
      </c>
      <c r="D12" s="20" t="s">
        <v>281</v>
      </c>
      <c r="E12" s="20" t="s">
        <v>286</v>
      </c>
      <c r="F12" s="22" t="s">
        <v>273</v>
      </c>
      <c r="G12" s="20" t="s">
        <v>287</v>
      </c>
      <c r="H12" s="22" t="s">
        <v>288</v>
      </c>
      <c r="I12" s="22" t="s">
        <v>271</v>
      </c>
      <c r="J12" s="20" t="s">
        <v>289</v>
      </c>
    </row>
    <row r="13" ht="40.5" customHeight="1" spans="1:10">
      <c r="A13" s="102" t="s">
        <v>213</v>
      </c>
      <c r="B13" s="20" t="s">
        <v>264</v>
      </c>
      <c r="C13" s="20" t="s">
        <v>265</v>
      </c>
      <c r="D13" s="20" t="s">
        <v>290</v>
      </c>
      <c r="E13" s="20" t="s">
        <v>291</v>
      </c>
      <c r="F13" s="22" t="s">
        <v>273</v>
      </c>
      <c r="G13" s="20" t="s">
        <v>292</v>
      </c>
      <c r="H13" s="22" t="s">
        <v>293</v>
      </c>
      <c r="I13" s="22" t="s">
        <v>271</v>
      </c>
      <c r="J13" s="20" t="s">
        <v>294</v>
      </c>
    </row>
    <row r="14" ht="40.5" customHeight="1" spans="1:10">
      <c r="A14" s="102" t="s">
        <v>213</v>
      </c>
      <c r="B14" s="20" t="s">
        <v>264</v>
      </c>
      <c r="C14" s="20" t="s">
        <v>265</v>
      </c>
      <c r="D14" s="20" t="s">
        <v>295</v>
      </c>
      <c r="E14" s="20" t="s">
        <v>296</v>
      </c>
      <c r="F14" s="22" t="s">
        <v>273</v>
      </c>
      <c r="G14" s="20" t="s">
        <v>297</v>
      </c>
      <c r="H14" s="22" t="s">
        <v>298</v>
      </c>
      <c r="I14" s="22" t="s">
        <v>271</v>
      </c>
      <c r="J14" s="20" t="s">
        <v>299</v>
      </c>
    </row>
    <row r="15" ht="40.5" customHeight="1" spans="1:10">
      <c r="A15" s="102" t="s">
        <v>213</v>
      </c>
      <c r="B15" s="20" t="s">
        <v>264</v>
      </c>
      <c r="C15" s="20" t="s">
        <v>300</v>
      </c>
      <c r="D15" s="20" t="s">
        <v>301</v>
      </c>
      <c r="E15" s="20" t="s">
        <v>302</v>
      </c>
      <c r="F15" s="22" t="s">
        <v>268</v>
      </c>
      <c r="G15" s="20" t="s">
        <v>303</v>
      </c>
      <c r="H15" s="22" t="s">
        <v>284</v>
      </c>
      <c r="I15" s="22" t="s">
        <v>271</v>
      </c>
      <c r="J15" s="20" t="s">
        <v>304</v>
      </c>
    </row>
    <row r="16" ht="40.5" customHeight="1" spans="1:10">
      <c r="A16" s="102" t="s">
        <v>213</v>
      </c>
      <c r="B16" s="20" t="s">
        <v>264</v>
      </c>
      <c r="C16" s="20" t="s">
        <v>305</v>
      </c>
      <c r="D16" s="20" t="s">
        <v>306</v>
      </c>
      <c r="E16" s="20" t="s">
        <v>307</v>
      </c>
      <c r="F16" s="22" t="s">
        <v>268</v>
      </c>
      <c r="G16" s="20" t="s">
        <v>308</v>
      </c>
      <c r="H16" s="22" t="s">
        <v>284</v>
      </c>
      <c r="I16" s="22" t="s">
        <v>271</v>
      </c>
      <c r="J16" s="20" t="s">
        <v>309</v>
      </c>
    </row>
    <row r="17" ht="40.5" customHeight="1" spans="1:10">
      <c r="A17" s="102" t="s">
        <v>251</v>
      </c>
      <c r="B17" s="20" t="s">
        <v>310</v>
      </c>
      <c r="C17" s="20" t="s">
        <v>265</v>
      </c>
      <c r="D17" s="20" t="s">
        <v>266</v>
      </c>
      <c r="E17" s="20" t="s">
        <v>311</v>
      </c>
      <c r="F17" s="22" t="s">
        <v>273</v>
      </c>
      <c r="G17" s="20" t="s">
        <v>312</v>
      </c>
      <c r="H17" s="22" t="s">
        <v>313</v>
      </c>
      <c r="I17" s="22" t="s">
        <v>271</v>
      </c>
      <c r="J17" s="20" t="s">
        <v>314</v>
      </c>
    </row>
    <row r="18" ht="40.5" customHeight="1" spans="1:10">
      <c r="A18" s="102" t="s">
        <v>251</v>
      </c>
      <c r="B18" s="20" t="s">
        <v>310</v>
      </c>
      <c r="C18" s="20" t="s">
        <v>265</v>
      </c>
      <c r="D18" s="20" t="s">
        <v>290</v>
      </c>
      <c r="E18" s="20" t="s">
        <v>315</v>
      </c>
      <c r="F18" s="22" t="s">
        <v>273</v>
      </c>
      <c r="G18" s="20" t="s">
        <v>316</v>
      </c>
      <c r="H18" s="22" t="s">
        <v>284</v>
      </c>
      <c r="I18" s="22" t="s">
        <v>271</v>
      </c>
      <c r="J18" s="20" t="s">
        <v>317</v>
      </c>
    </row>
    <row r="19" ht="40.5" customHeight="1" spans="1:10">
      <c r="A19" s="102" t="s">
        <v>251</v>
      </c>
      <c r="B19" s="20" t="s">
        <v>310</v>
      </c>
      <c r="C19" s="20" t="s">
        <v>265</v>
      </c>
      <c r="D19" s="20" t="s">
        <v>295</v>
      </c>
      <c r="E19" s="20" t="s">
        <v>296</v>
      </c>
      <c r="F19" s="22" t="s">
        <v>273</v>
      </c>
      <c r="G19" s="20" t="s">
        <v>318</v>
      </c>
      <c r="H19" s="22" t="s">
        <v>319</v>
      </c>
      <c r="I19" s="22" t="s">
        <v>271</v>
      </c>
      <c r="J19" s="20" t="s">
        <v>320</v>
      </c>
    </row>
    <row r="20" ht="40.5" customHeight="1" spans="1:10">
      <c r="A20" s="102" t="s">
        <v>251</v>
      </c>
      <c r="B20" s="20" t="s">
        <v>310</v>
      </c>
      <c r="C20" s="20" t="s">
        <v>300</v>
      </c>
      <c r="D20" s="20" t="s">
        <v>301</v>
      </c>
      <c r="E20" s="20" t="s">
        <v>321</v>
      </c>
      <c r="F20" s="22" t="s">
        <v>268</v>
      </c>
      <c r="G20" s="20" t="s">
        <v>322</v>
      </c>
      <c r="H20" s="22" t="s">
        <v>298</v>
      </c>
      <c r="I20" s="22" t="s">
        <v>271</v>
      </c>
      <c r="J20" s="20" t="s">
        <v>323</v>
      </c>
    </row>
    <row r="21" ht="40.5" customHeight="1" spans="1:10">
      <c r="A21" s="102" t="s">
        <v>247</v>
      </c>
      <c r="B21" s="20" t="s">
        <v>324</v>
      </c>
      <c r="C21" s="20" t="s">
        <v>265</v>
      </c>
      <c r="D21" s="20" t="s">
        <v>266</v>
      </c>
      <c r="E21" s="20" t="s">
        <v>325</v>
      </c>
      <c r="F21" s="22" t="s">
        <v>268</v>
      </c>
      <c r="G21" s="20" t="s">
        <v>326</v>
      </c>
      <c r="H21" s="22" t="s">
        <v>288</v>
      </c>
      <c r="I21" s="22" t="s">
        <v>271</v>
      </c>
      <c r="J21" s="20" t="s">
        <v>327</v>
      </c>
    </row>
    <row r="22" ht="40.5" customHeight="1" spans="1:10">
      <c r="A22" s="102" t="s">
        <v>247</v>
      </c>
      <c r="B22" s="20" t="s">
        <v>324</v>
      </c>
      <c r="C22" s="20" t="s">
        <v>265</v>
      </c>
      <c r="D22" s="20" t="s">
        <v>266</v>
      </c>
      <c r="E22" s="20" t="s">
        <v>328</v>
      </c>
      <c r="F22" s="22" t="s">
        <v>268</v>
      </c>
      <c r="G22" s="20" t="s">
        <v>329</v>
      </c>
      <c r="H22" s="22" t="s">
        <v>288</v>
      </c>
      <c r="I22" s="22" t="s">
        <v>271</v>
      </c>
      <c r="J22" s="20" t="s">
        <v>330</v>
      </c>
    </row>
    <row r="23" ht="40.5" customHeight="1" spans="1:10">
      <c r="A23" s="102" t="s">
        <v>247</v>
      </c>
      <c r="B23" s="20" t="s">
        <v>324</v>
      </c>
      <c r="C23" s="20" t="s">
        <v>265</v>
      </c>
      <c r="D23" s="20" t="s">
        <v>281</v>
      </c>
      <c r="E23" s="20" t="s">
        <v>331</v>
      </c>
      <c r="F23" s="22" t="s">
        <v>268</v>
      </c>
      <c r="G23" s="20" t="s">
        <v>316</v>
      </c>
      <c r="H23" s="22" t="s">
        <v>332</v>
      </c>
      <c r="I23" s="22" t="s">
        <v>333</v>
      </c>
      <c r="J23" s="20" t="s">
        <v>334</v>
      </c>
    </row>
    <row r="24" ht="40.5" customHeight="1" spans="1:10">
      <c r="A24" s="102" t="s">
        <v>247</v>
      </c>
      <c r="B24" s="20" t="s">
        <v>324</v>
      </c>
      <c r="C24" s="20" t="s">
        <v>265</v>
      </c>
      <c r="D24" s="20" t="s">
        <v>290</v>
      </c>
      <c r="E24" s="20" t="s">
        <v>335</v>
      </c>
      <c r="F24" s="22" t="s">
        <v>273</v>
      </c>
      <c r="G24" s="20" t="s">
        <v>292</v>
      </c>
      <c r="H24" s="22" t="s">
        <v>293</v>
      </c>
      <c r="I24" s="22" t="s">
        <v>271</v>
      </c>
      <c r="J24" s="20" t="s">
        <v>336</v>
      </c>
    </row>
    <row r="25" ht="40.5" customHeight="1" spans="1:10">
      <c r="A25" s="102" t="s">
        <v>247</v>
      </c>
      <c r="B25" s="20" t="s">
        <v>324</v>
      </c>
      <c r="C25" s="20" t="s">
        <v>300</v>
      </c>
      <c r="D25" s="20" t="s">
        <v>301</v>
      </c>
      <c r="E25" s="20" t="s">
        <v>337</v>
      </c>
      <c r="F25" s="22" t="s">
        <v>268</v>
      </c>
      <c r="G25" s="20" t="s">
        <v>316</v>
      </c>
      <c r="H25" s="22" t="s">
        <v>319</v>
      </c>
      <c r="I25" s="22" t="s">
        <v>271</v>
      </c>
      <c r="J25" s="20" t="s">
        <v>334</v>
      </c>
    </row>
    <row r="26" ht="40.5" customHeight="1" spans="1:10">
      <c r="A26" s="102" t="s">
        <v>247</v>
      </c>
      <c r="B26" s="20" t="s">
        <v>324</v>
      </c>
      <c r="C26" s="20" t="s">
        <v>305</v>
      </c>
      <c r="D26" s="20" t="s">
        <v>306</v>
      </c>
      <c r="E26" s="20" t="s">
        <v>338</v>
      </c>
      <c r="F26" s="22" t="s">
        <v>268</v>
      </c>
      <c r="G26" s="20" t="s">
        <v>308</v>
      </c>
      <c r="H26" s="22" t="s">
        <v>284</v>
      </c>
      <c r="I26" s="22" t="s">
        <v>271</v>
      </c>
      <c r="J26" s="20" t="s">
        <v>339</v>
      </c>
    </row>
    <row r="27" ht="40.5" customHeight="1" spans="1:10">
      <c r="A27" s="102" t="s">
        <v>231</v>
      </c>
      <c r="B27" s="20" t="s">
        <v>340</v>
      </c>
      <c r="C27" s="20" t="s">
        <v>265</v>
      </c>
      <c r="D27" s="20" t="s">
        <v>266</v>
      </c>
      <c r="E27" s="20" t="s">
        <v>341</v>
      </c>
      <c r="F27" s="22" t="s">
        <v>268</v>
      </c>
      <c r="G27" s="20" t="s">
        <v>342</v>
      </c>
      <c r="H27" s="22" t="s">
        <v>343</v>
      </c>
      <c r="I27" s="22" t="s">
        <v>271</v>
      </c>
      <c r="J27" s="20" t="s">
        <v>344</v>
      </c>
    </row>
    <row r="28" ht="40.5" customHeight="1" spans="1:10">
      <c r="A28" s="102" t="s">
        <v>231</v>
      </c>
      <c r="B28" s="20" t="s">
        <v>340</v>
      </c>
      <c r="C28" s="20" t="s">
        <v>265</v>
      </c>
      <c r="D28" s="20" t="s">
        <v>266</v>
      </c>
      <c r="E28" s="20" t="s">
        <v>345</v>
      </c>
      <c r="F28" s="22" t="s">
        <v>273</v>
      </c>
      <c r="G28" s="20" t="s">
        <v>292</v>
      </c>
      <c r="H28" s="22" t="s">
        <v>346</v>
      </c>
      <c r="I28" s="22" t="s">
        <v>271</v>
      </c>
      <c r="J28" s="20" t="s">
        <v>345</v>
      </c>
    </row>
    <row r="29" ht="40.5" customHeight="1" spans="1:10">
      <c r="A29" s="102" t="s">
        <v>231</v>
      </c>
      <c r="B29" s="20" t="s">
        <v>340</v>
      </c>
      <c r="C29" s="20" t="s">
        <v>265</v>
      </c>
      <c r="D29" s="20" t="s">
        <v>266</v>
      </c>
      <c r="E29" s="20" t="s">
        <v>347</v>
      </c>
      <c r="F29" s="22" t="s">
        <v>273</v>
      </c>
      <c r="G29" s="20" t="s">
        <v>292</v>
      </c>
      <c r="H29" s="22" t="s">
        <v>346</v>
      </c>
      <c r="I29" s="22" t="s">
        <v>271</v>
      </c>
      <c r="J29" s="20" t="s">
        <v>347</v>
      </c>
    </row>
    <row r="30" ht="40.5" customHeight="1" spans="1:10">
      <c r="A30" s="102" t="s">
        <v>231</v>
      </c>
      <c r="B30" s="20" t="s">
        <v>340</v>
      </c>
      <c r="C30" s="20" t="s">
        <v>265</v>
      </c>
      <c r="D30" s="20" t="s">
        <v>290</v>
      </c>
      <c r="E30" s="20" t="s">
        <v>291</v>
      </c>
      <c r="F30" s="22" t="s">
        <v>273</v>
      </c>
      <c r="G30" s="20" t="s">
        <v>292</v>
      </c>
      <c r="H30" s="22" t="s">
        <v>293</v>
      </c>
      <c r="I30" s="22" t="s">
        <v>271</v>
      </c>
      <c r="J30" s="20" t="s">
        <v>291</v>
      </c>
    </row>
    <row r="31" ht="40.5" customHeight="1" spans="1:10">
      <c r="A31" s="102" t="s">
        <v>231</v>
      </c>
      <c r="B31" s="20" t="s">
        <v>340</v>
      </c>
      <c r="C31" s="20" t="s">
        <v>300</v>
      </c>
      <c r="D31" s="20" t="s">
        <v>348</v>
      </c>
      <c r="E31" s="20" t="s">
        <v>349</v>
      </c>
      <c r="F31" s="22" t="s">
        <v>268</v>
      </c>
      <c r="G31" s="20" t="s">
        <v>350</v>
      </c>
      <c r="H31" s="22" t="s">
        <v>351</v>
      </c>
      <c r="I31" s="22" t="s">
        <v>271</v>
      </c>
      <c r="J31" s="20" t="s">
        <v>352</v>
      </c>
    </row>
    <row r="32" ht="40.5" customHeight="1" spans="1:10">
      <c r="A32" s="102" t="s">
        <v>231</v>
      </c>
      <c r="B32" s="20" t="s">
        <v>340</v>
      </c>
      <c r="C32" s="20" t="s">
        <v>305</v>
      </c>
      <c r="D32" s="20" t="s">
        <v>306</v>
      </c>
      <c r="E32" s="20" t="s">
        <v>353</v>
      </c>
      <c r="F32" s="22" t="s">
        <v>268</v>
      </c>
      <c r="G32" s="20" t="s">
        <v>308</v>
      </c>
      <c r="H32" s="22" t="s">
        <v>284</v>
      </c>
      <c r="I32" s="22" t="s">
        <v>271</v>
      </c>
      <c r="J32" s="20" t="s">
        <v>354</v>
      </c>
    </row>
    <row r="33" ht="40.5" customHeight="1" spans="1:10">
      <c r="A33" s="102" t="s">
        <v>249</v>
      </c>
      <c r="B33" s="20" t="s">
        <v>264</v>
      </c>
      <c r="C33" s="20" t="s">
        <v>265</v>
      </c>
      <c r="D33" s="20" t="s">
        <v>266</v>
      </c>
      <c r="E33" s="20" t="s">
        <v>272</v>
      </c>
      <c r="F33" s="22" t="s">
        <v>273</v>
      </c>
      <c r="G33" s="20" t="s">
        <v>355</v>
      </c>
      <c r="H33" s="22" t="s">
        <v>275</v>
      </c>
      <c r="I33" s="22" t="s">
        <v>271</v>
      </c>
      <c r="J33" s="20" t="s">
        <v>276</v>
      </c>
    </row>
    <row r="34" ht="40.5" customHeight="1" spans="1:10">
      <c r="A34" s="102" t="s">
        <v>249</v>
      </c>
      <c r="B34" s="20" t="s">
        <v>264</v>
      </c>
      <c r="C34" s="20" t="s">
        <v>265</v>
      </c>
      <c r="D34" s="20" t="s">
        <v>266</v>
      </c>
      <c r="E34" s="20" t="s">
        <v>277</v>
      </c>
      <c r="F34" s="22" t="s">
        <v>273</v>
      </c>
      <c r="G34" s="20" t="s">
        <v>356</v>
      </c>
      <c r="H34" s="22" t="s">
        <v>279</v>
      </c>
      <c r="I34" s="22" t="s">
        <v>271</v>
      </c>
      <c r="J34" s="20" t="s">
        <v>280</v>
      </c>
    </row>
    <row r="35" ht="40.5" customHeight="1" spans="1:10">
      <c r="A35" s="102" t="s">
        <v>249</v>
      </c>
      <c r="B35" s="20" t="s">
        <v>264</v>
      </c>
      <c r="C35" s="20" t="s">
        <v>265</v>
      </c>
      <c r="D35" s="20" t="s">
        <v>266</v>
      </c>
      <c r="E35" s="20" t="s">
        <v>267</v>
      </c>
      <c r="F35" s="22" t="s">
        <v>268</v>
      </c>
      <c r="G35" s="20" t="s">
        <v>357</v>
      </c>
      <c r="H35" s="22" t="s">
        <v>270</v>
      </c>
      <c r="I35" s="22" t="s">
        <v>271</v>
      </c>
      <c r="J35" s="20" t="s">
        <v>267</v>
      </c>
    </row>
    <row r="36" ht="40.5" customHeight="1" spans="1:10">
      <c r="A36" s="102" t="s">
        <v>249</v>
      </c>
      <c r="B36" s="20" t="s">
        <v>264</v>
      </c>
      <c r="C36" s="20" t="s">
        <v>265</v>
      </c>
      <c r="D36" s="20" t="s">
        <v>281</v>
      </c>
      <c r="E36" s="20" t="s">
        <v>286</v>
      </c>
      <c r="F36" s="22" t="s">
        <v>273</v>
      </c>
      <c r="G36" s="20" t="s">
        <v>358</v>
      </c>
      <c r="H36" s="22" t="s">
        <v>288</v>
      </c>
      <c r="I36" s="22" t="s">
        <v>271</v>
      </c>
      <c r="J36" s="20" t="s">
        <v>359</v>
      </c>
    </row>
    <row r="37" ht="40.5" customHeight="1" spans="1:10">
      <c r="A37" s="102" t="s">
        <v>249</v>
      </c>
      <c r="B37" s="20" t="s">
        <v>264</v>
      </c>
      <c r="C37" s="20" t="s">
        <v>265</v>
      </c>
      <c r="D37" s="20" t="s">
        <v>281</v>
      </c>
      <c r="E37" s="20" t="s">
        <v>282</v>
      </c>
      <c r="F37" s="22" t="s">
        <v>273</v>
      </c>
      <c r="G37" s="20" t="s">
        <v>283</v>
      </c>
      <c r="H37" s="22" t="s">
        <v>284</v>
      </c>
      <c r="I37" s="22" t="s">
        <v>271</v>
      </c>
      <c r="J37" s="20" t="s">
        <v>285</v>
      </c>
    </row>
    <row r="38" ht="40.5" customHeight="1" spans="1:10">
      <c r="A38" s="102" t="s">
        <v>249</v>
      </c>
      <c r="B38" s="20" t="s">
        <v>264</v>
      </c>
      <c r="C38" s="20" t="s">
        <v>265</v>
      </c>
      <c r="D38" s="20" t="s">
        <v>290</v>
      </c>
      <c r="E38" s="20" t="s">
        <v>291</v>
      </c>
      <c r="F38" s="22" t="s">
        <v>273</v>
      </c>
      <c r="G38" s="20" t="s">
        <v>360</v>
      </c>
      <c r="H38" s="22" t="s">
        <v>293</v>
      </c>
      <c r="I38" s="22" t="s">
        <v>271</v>
      </c>
      <c r="J38" s="20" t="s">
        <v>361</v>
      </c>
    </row>
    <row r="39" ht="40.5" customHeight="1" spans="1:10">
      <c r="A39" s="102" t="s">
        <v>249</v>
      </c>
      <c r="B39" s="20" t="s">
        <v>264</v>
      </c>
      <c r="C39" s="20" t="s">
        <v>265</v>
      </c>
      <c r="D39" s="20" t="s">
        <v>295</v>
      </c>
      <c r="E39" s="20" t="s">
        <v>296</v>
      </c>
      <c r="F39" s="22" t="s">
        <v>273</v>
      </c>
      <c r="G39" s="20" t="s">
        <v>297</v>
      </c>
      <c r="H39" s="22" t="s">
        <v>298</v>
      </c>
      <c r="I39" s="22" t="s">
        <v>271</v>
      </c>
      <c r="J39" s="20" t="s">
        <v>299</v>
      </c>
    </row>
    <row r="40" ht="40.5" customHeight="1" spans="1:10">
      <c r="A40" s="102" t="s">
        <v>249</v>
      </c>
      <c r="B40" s="20" t="s">
        <v>264</v>
      </c>
      <c r="C40" s="20" t="s">
        <v>300</v>
      </c>
      <c r="D40" s="20" t="s">
        <v>301</v>
      </c>
      <c r="E40" s="20" t="s">
        <v>302</v>
      </c>
      <c r="F40" s="22" t="s">
        <v>268</v>
      </c>
      <c r="G40" s="20" t="s">
        <v>362</v>
      </c>
      <c r="H40" s="22" t="s">
        <v>284</v>
      </c>
      <c r="I40" s="22" t="s">
        <v>271</v>
      </c>
      <c r="J40" s="20" t="s">
        <v>304</v>
      </c>
    </row>
    <row r="41" ht="40.5" customHeight="1" spans="1:10">
      <c r="A41" s="102" t="s">
        <v>249</v>
      </c>
      <c r="B41" s="20" t="s">
        <v>264</v>
      </c>
      <c r="C41" s="20" t="s">
        <v>305</v>
      </c>
      <c r="D41" s="20" t="s">
        <v>306</v>
      </c>
      <c r="E41" s="20" t="s">
        <v>353</v>
      </c>
      <c r="F41" s="22" t="s">
        <v>268</v>
      </c>
      <c r="G41" s="20" t="s">
        <v>363</v>
      </c>
      <c r="H41" s="22" t="s">
        <v>284</v>
      </c>
      <c r="I41" s="22" t="s">
        <v>271</v>
      </c>
      <c r="J41" s="20" t="s">
        <v>309</v>
      </c>
    </row>
    <row r="42" ht="40.5" customHeight="1" spans="1:10">
      <c r="A42" s="102" t="s">
        <v>245</v>
      </c>
      <c r="B42" s="20" t="s">
        <v>364</v>
      </c>
      <c r="C42" s="20" t="s">
        <v>265</v>
      </c>
      <c r="D42" s="20" t="s">
        <v>266</v>
      </c>
      <c r="E42" s="20" t="s">
        <v>365</v>
      </c>
      <c r="F42" s="22" t="s">
        <v>273</v>
      </c>
      <c r="G42" s="20" t="s">
        <v>350</v>
      </c>
      <c r="H42" s="22" t="s">
        <v>366</v>
      </c>
      <c r="I42" s="22" t="s">
        <v>271</v>
      </c>
      <c r="J42" s="20" t="s">
        <v>365</v>
      </c>
    </row>
    <row r="43" ht="40.5" customHeight="1" spans="1:10">
      <c r="A43" s="102" t="s">
        <v>245</v>
      </c>
      <c r="B43" s="20" t="s">
        <v>364</v>
      </c>
      <c r="C43" s="20" t="s">
        <v>265</v>
      </c>
      <c r="D43" s="20" t="s">
        <v>266</v>
      </c>
      <c r="E43" s="20" t="s">
        <v>367</v>
      </c>
      <c r="F43" s="22" t="s">
        <v>268</v>
      </c>
      <c r="G43" s="20" t="s">
        <v>368</v>
      </c>
      <c r="H43" s="22" t="s">
        <v>270</v>
      </c>
      <c r="I43" s="22" t="s">
        <v>271</v>
      </c>
      <c r="J43" s="20" t="s">
        <v>369</v>
      </c>
    </row>
    <row r="44" ht="40.5" customHeight="1" spans="1:10">
      <c r="A44" s="102" t="s">
        <v>245</v>
      </c>
      <c r="B44" s="20" t="s">
        <v>364</v>
      </c>
      <c r="C44" s="20" t="s">
        <v>265</v>
      </c>
      <c r="D44" s="20" t="s">
        <v>281</v>
      </c>
      <c r="E44" s="20" t="s">
        <v>370</v>
      </c>
      <c r="F44" s="22" t="s">
        <v>273</v>
      </c>
      <c r="G44" s="20" t="s">
        <v>350</v>
      </c>
      <c r="H44" s="22" t="s">
        <v>366</v>
      </c>
      <c r="I44" s="22" t="s">
        <v>271</v>
      </c>
      <c r="J44" s="20" t="s">
        <v>371</v>
      </c>
    </row>
    <row r="45" ht="40.5" customHeight="1" spans="1:10">
      <c r="A45" s="102" t="s">
        <v>245</v>
      </c>
      <c r="B45" s="20" t="s">
        <v>364</v>
      </c>
      <c r="C45" s="20" t="s">
        <v>265</v>
      </c>
      <c r="D45" s="20" t="s">
        <v>290</v>
      </c>
      <c r="E45" s="20" t="s">
        <v>372</v>
      </c>
      <c r="F45" s="22" t="s">
        <v>273</v>
      </c>
      <c r="G45" s="20" t="s">
        <v>292</v>
      </c>
      <c r="H45" s="22" t="s">
        <v>293</v>
      </c>
      <c r="I45" s="22" t="s">
        <v>271</v>
      </c>
      <c r="J45" s="20" t="s">
        <v>372</v>
      </c>
    </row>
    <row r="46" ht="40.5" customHeight="1" spans="1:10">
      <c r="A46" s="102" t="s">
        <v>245</v>
      </c>
      <c r="B46" s="20" t="s">
        <v>364</v>
      </c>
      <c r="C46" s="20" t="s">
        <v>265</v>
      </c>
      <c r="D46" s="20" t="s">
        <v>295</v>
      </c>
      <c r="E46" s="20" t="s">
        <v>296</v>
      </c>
      <c r="F46" s="22" t="s">
        <v>273</v>
      </c>
      <c r="G46" s="20" t="s">
        <v>373</v>
      </c>
      <c r="H46" s="22" t="s">
        <v>319</v>
      </c>
      <c r="I46" s="22" t="s">
        <v>271</v>
      </c>
      <c r="J46" s="20" t="s">
        <v>374</v>
      </c>
    </row>
    <row r="47" ht="40.5" customHeight="1" spans="1:10">
      <c r="A47" s="102" t="s">
        <v>245</v>
      </c>
      <c r="B47" s="20" t="s">
        <v>364</v>
      </c>
      <c r="C47" s="20" t="s">
        <v>300</v>
      </c>
      <c r="D47" s="20" t="s">
        <v>348</v>
      </c>
      <c r="E47" s="20" t="s">
        <v>375</v>
      </c>
      <c r="F47" s="22" t="s">
        <v>273</v>
      </c>
      <c r="G47" s="20" t="s">
        <v>376</v>
      </c>
      <c r="H47" s="22"/>
      <c r="I47" s="22" t="s">
        <v>333</v>
      </c>
      <c r="J47" s="20" t="s">
        <v>377</v>
      </c>
    </row>
    <row r="48" ht="40.5" customHeight="1" spans="1:10">
      <c r="A48" s="102" t="s">
        <v>245</v>
      </c>
      <c r="B48" s="20" t="s">
        <v>364</v>
      </c>
      <c r="C48" s="20" t="s">
        <v>305</v>
      </c>
      <c r="D48" s="20" t="s">
        <v>306</v>
      </c>
      <c r="E48" s="20" t="s">
        <v>378</v>
      </c>
      <c r="F48" s="22" t="s">
        <v>268</v>
      </c>
      <c r="G48" s="20" t="s">
        <v>379</v>
      </c>
      <c r="H48" s="22" t="s">
        <v>284</v>
      </c>
      <c r="I48" s="22" t="s">
        <v>271</v>
      </c>
      <c r="J48" s="20" t="s">
        <v>380</v>
      </c>
    </row>
    <row r="49" ht="40.5" customHeight="1" spans="1:10">
      <c r="A49" s="102" t="s">
        <v>237</v>
      </c>
      <c r="B49" s="20" t="s">
        <v>381</v>
      </c>
      <c r="C49" s="20" t="s">
        <v>265</v>
      </c>
      <c r="D49" s="20" t="s">
        <v>266</v>
      </c>
      <c r="E49" s="20" t="s">
        <v>382</v>
      </c>
      <c r="F49" s="22" t="s">
        <v>268</v>
      </c>
      <c r="G49" s="20" t="s">
        <v>316</v>
      </c>
      <c r="H49" s="22" t="s">
        <v>288</v>
      </c>
      <c r="I49" s="22" t="s">
        <v>271</v>
      </c>
      <c r="J49" s="20" t="s">
        <v>383</v>
      </c>
    </row>
    <row r="50" ht="40.5" customHeight="1" spans="1:10">
      <c r="A50" s="102" t="s">
        <v>237</v>
      </c>
      <c r="B50" s="20" t="s">
        <v>381</v>
      </c>
      <c r="C50" s="20" t="s">
        <v>265</v>
      </c>
      <c r="D50" s="20" t="s">
        <v>295</v>
      </c>
      <c r="E50" s="20" t="s">
        <v>296</v>
      </c>
      <c r="F50" s="22" t="s">
        <v>268</v>
      </c>
      <c r="G50" s="20" t="s">
        <v>384</v>
      </c>
      <c r="H50" s="22" t="s">
        <v>319</v>
      </c>
      <c r="I50" s="22" t="s">
        <v>271</v>
      </c>
      <c r="J50" s="20" t="s">
        <v>385</v>
      </c>
    </row>
    <row r="51" ht="40.5" customHeight="1" spans="1:10">
      <c r="A51" s="102" t="s">
        <v>237</v>
      </c>
      <c r="B51" s="20" t="s">
        <v>381</v>
      </c>
      <c r="C51" s="20" t="s">
        <v>300</v>
      </c>
      <c r="D51" s="20" t="s">
        <v>301</v>
      </c>
      <c r="E51" s="20" t="s">
        <v>386</v>
      </c>
      <c r="F51" s="22" t="s">
        <v>268</v>
      </c>
      <c r="G51" s="20" t="s">
        <v>308</v>
      </c>
      <c r="H51" s="22" t="s">
        <v>275</v>
      </c>
      <c r="I51" s="22" t="s">
        <v>271</v>
      </c>
      <c r="J51" s="20" t="s">
        <v>386</v>
      </c>
    </row>
    <row r="52" ht="40.5" customHeight="1" spans="1:10">
      <c r="A52" s="102" t="s">
        <v>237</v>
      </c>
      <c r="B52" s="20" t="s">
        <v>381</v>
      </c>
      <c r="C52" s="20" t="s">
        <v>300</v>
      </c>
      <c r="D52" s="20" t="s">
        <v>348</v>
      </c>
      <c r="E52" s="20" t="s">
        <v>387</v>
      </c>
      <c r="F52" s="22" t="s">
        <v>268</v>
      </c>
      <c r="G52" s="20" t="s">
        <v>292</v>
      </c>
      <c r="H52" s="22" t="s">
        <v>351</v>
      </c>
      <c r="I52" s="22" t="s">
        <v>271</v>
      </c>
      <c r="J52" s="20" t="s">
        <v>388</v>
      </c>
    </row>
    <row r="53" ht="40.5" customHeight="1" spans="1:10">
      <c r="A53" s="102" t="s">
        <v>237</v>
      </c>
      <c r="B53" s="20" t="s">
        <v>381</v>
      </c>
      <c r="C53" s="20" t="s">
        <v>300</v>
      </c>
      <c r="D53" s="20" t="s">
        <v>348</v>
      </c>
      <c r="E53" s="20" t="s">
        <v>389</v>
      </c>
      <c r="F53" s="22" t="s">
        <v>268</v>
      </c>
      <c r="G53" s="20" t="s">
        <v>390</v>
      </c>
      <c r="H53" s="22" t="s">
        <v>313</v>
      </c>
      <c r="I53" s="22" t="s">
        <v>271</v>
      </c>
      <c r="J53" s="20" t="s">
        <v>389</v>
      </c>
    </row>
    <row r="54" ht="40.5" customHeight="1" spans="1:10">
      <c r="A54" s="102" t="s">
        <v>237</v>
      </c>
      <c r="B54" s="20" t="s">
        <v>381</v>
      </c>
      <c r="C54" s="20" t="s">
        <v>305</v>
      </c>
      <c r="D54" s="20" t="s">
        <v>306</v>
      </c>
      <c r="E54" s="20" t="s">
        <v>391</v>
      </c>
      <c r="F54" s="22" t="s">
        <v>268</v>
      </c>
      <c r="G54" s="20" t="s">
        <v>379</v>
      </c>
      <c r="H54" s="22" t="s">
        <v>284</v>
      </c>
      <c r="I54" s="22" t="s">
        <v>271</v>
      </c>
      <c r="J54" s="20" t="s">
        <v>392</v>
      </c>
    </row>
    <row r="55" ht="40.5" customHeight="1" spans="1:10">
      <c r="A55" s="102" t="s">
        <v>243</v>
      </c>
      <c r="B55" s="20" t="s">
        <v>393</v>
      </c>
      <c r="C55" s="20" t="s">
        <v>265</v>
      </c>
      <c r="D55" s="20" t="s">
        <v>266</v>
      </c>
      <c r="E55" s="20" t="s">
        <v>394</v>
      </c>
      <c r="F55" s="22" t="s">
        <v>268</v>
      </c>
      <c r="G55" s="20" t="s">
        <v>395</v>
      </c>
      <c r="H55" s="22" t="s">
        <v>288</v>
      </c>
      <c r="I55" s="22" t="s">
        <v>271</v>
      </c>
      <c r="J55" s="20" t="s">
        <v>396</v>
      </c>
    </row>
    <row r="56" ht="40.5" customHeight="1" spans="1:10">
      <c r="A56" s="102" t="s">
        <v>243</v>
      </c>
      <c r="B56" s="20" t="s">
        <v>393</v>
      </c>
      <c r="C56" s="20" t="s">
        <v>265</v>
      </c>
      <c r="D56" s="20" t="s">
        <v>266</v>
      </c>
      <c r="E56" s="20" t="s">
        <v>397</v>
      </c>
      <c r="F56" s="22" t="s">
        <v>268</v>
      </c>
      <c r="G56" s="20" t="s">
        <v>398</v>
      </c>
      <c r="H56" s="22" t="s">
        <v>270</v>
      </c>
      <c r="I56" s="22" t="s">
        <v>271</v>
      </c>
      <c r="J56" s="20" t="s">
        <v>399</v>
      </c>
    </row>
    <row r="57" ht="40.5" customHeight="1" spans="1:10">
      <c r="A57" s="102" t="s">
        <v>243</v>
      </c>
      <c r="B57" s="20" t="s">
        <v>393</v>
      </c>
      <c r="C57" s="20" t="s">
        <v>265</v>
      </c>
      <c r="D57" s="20" t="s">
        <v>266</v>
      </c>
      <c r="E57" s="20" t="s">
        <v>400</v>
      </c>
      <c r="F57" s="22" t="s">
        <v>273</v>
      </c>
      <c r="G57" s="20" t="s">
        <v>292</v>
      </c>
      <c r="H57" s="22" t="s">
        <v>401</v>
      </c>
      <c r="I57" s="22" t="s">
        <v>271</v>
      </c>
      <c r="J57" s="20" t="s">
        <v>402</v>
      </c>
    </row>
    <row r="58" ht="40.5" customHeight="1" spans="1:10">
      <c r="A58" s="102" t="s">
        <v>243</v>
      </c>
      <c r="B58" s="20" t="s">
        <v>393</v>
      </c>
      <c r="C58" s="20" t="s">
        <v>265</v>
      </c>
      <c r="D58" s="20" t="s">
        <v>281</v>
      </c>
      <c r="E58" s="20" t="s">
        <v>403</v>
      </c>
      <c r="F58" s="22" t="s">
        <v>268</v>
      </c>
      <c r="G58" s="20" t="s">
        <v>404</v>
      </c>
      <c r="H58" s="22" t="s">
        <v>284</v>
      </c>
      <c r="I58" s="22" t="s">
        <v>271</v>
      </c>
      <c r="J58" s="20" t="s">
        <v>405</v>
      </c>
    </row>
    <row r="59" ht="40.5" customHeight="1" spans="1:10">
      <c r="A59" s="102" t="s">
        <v>243</v>
      </c>
      <c r="B59" s="20" t="s">
        <v>393</v>
      </c>
      <c r="C59" s="20" t="s">
        <v>265</v>
      </c>
      <c r="D59" s="20" t="s">
        <v>295</v>
      </c>
      <c r="E59" s="20" t="s">
        <v>296</v>
      </c>
      <c r="F59" s="22" t="s">
        <v>273</v>
      </c>
      <c r="G59" s="20" t="s">
        <v>406</v>
      </c>
      <c r="H59" s="22" t="s">
        <v>319</v>
      </c>
      <c r="I59" s="22" t="s">
        <v>271</v>
      </c>
      <c r="J59" s="20" t="s">
        <v>407</v>
      </c>
    </row>
    <row r="60" ht="40.5" customHeight="1" spans="1:10">
      <c r="A60" s="102" t="s">
        <v>243</v>
      </c>
      <c r="B60" s="20" t="s">
        <v>393</v>
      </c>
      <c r="C60" s="20" t="s">
        <v>300</v>
      </c>
      <c r="D60" s="20" t="s">
        <v>301</v>
      </c>
      <c r="E60" s="20" t="s">
        <v>408</v>
      </c>
      <c r="F60" s="22" t="s">
        <v>268</v>
      </c>
      <c r="G60" s="20" t="s">
        <v>409</v>
      </c>
      <c r="H60" s="22" t="s">
        <v>284</v>
      </c>
      <c r="I60" s="22" t="s">
        <v>271</v>
      </c>
      <c r="J60" s="20" t="s">
        <v>410</v>
      </c>
    </row>
    <row r="61" ht="40.5" customHeight="1" spans="1:10">
      <c r="A61" s="102" t="s">
        <v>243</v>
      </c>
      <c r="B61" s="20" t="s">
        <v>393</v>
      </c>
      <c r="C61" s="20" t="s">
        <v>305</v>
      </c>
      <c r="D61" s="20" t="s">
        <v>306</v>
      </c>
      <c r="E61" s="20" t="s">
        <v>411</v>
      </c>
      <c r="F61" s="22" t="s">
        <v>268</v>
      </c>
      <c r="G61" s="20" t="s">
        <v>412</v>
      </c>
      <c r="H61" s="22" t="s">
        <v>284</v>
      </c>
      <c r="I61" s="22" t="s">
        <v>271</v>
      </c>
      <c r="J61" s="20" t="s">
        <v>413</v>
      </c>
    </row>
    <row r="62" ht="40.5" customHeight="1" spans="1:10">
      <c r="A62" s="102" t="s">
        <v>229</v>
      </c>
      <c r="B62" s="20" t="s">
        <v>264</v>
      </c>
      <c r="C62" s="20" t="s">
        <v>265</v>
      </c>
      <c r="D62" s="20" t="s">
        <v>266</v>
      </c>
      <c r="E62" s="20" t="s">
        <v>267</v>
      </c>
      <c r="F62" s="22" t="s">
        <v>268</v>
      </c>
      <c r="G62" s="20" t="s">
        <v>292</v>
      </c>
      <c r="H62" s="22" t="s">
        <v>414</v>
      </c>
      <c r="I62" s="22" t="s">
        <v>271</v>
      </c>
      <c r="J62" s="20" t="s">
        <v>267</v>
      </c>
    </row>
    <row r="63" ht="40.5" customHeight="1" spans="1:10">
      <c r="A63" s="102" t="s">
        <v>229</v>
      </c>
      <c r="B63" s="20" t="s">
        <v>264</v>
      </c>
      <c r="C63" s="20" t="s">
        <v>265</v>
      </c>
      <c r="D63" s="20" t="s">
        <v>266</v>
      </c>
      <c r="E63" s="20" t="s">
        <v>272</v>
      </c>
      <c r="F63" s="22" t="s">
        <v>273</v>
      </c>
      <c r="G63" s="20" t="s">
        <v>292</v>
      </c>
      <c r="H63" s="22" t="s">
        <v>414</v>
      </c>
      <c r="I63" s="22" t="s">
        <v>271</v>
      </c>
      <c r="J63" s="20" t="s">
        <v>276</v>
      </c>
    </row>
    <row r="64" ht="40.5" customHeight="1" spans="1:10">
      <c r="A64" s="102" t="s">
        <v>229</v>
      </c>
      <c r="B64" s="20" t="s">
        <v>264</v>
      </c>
      <c r="C64" s="20" t="s">
        <v>265</v>
      </c>
      <c r="D64" s="20" t="s">
        <v>266</v>
      </c>
      <c r="E64" s="20" t="s">
        <v>277</v>
      </c>
      <c r="F64" s="22" t="s">
        <v>273</v>
      </c>
      <c r="G64" s="20" t="s">
        <v>292</v>
      </c>
      <c r="H64" s="22" t="s">
        <v>414</v>
      </c>
      <c r="I64" s="22" t="s">
        <v>271</v>
      </c>
      <c r="J64" s="20" t="s">
        <v>280</v>
      </c>
    </row>
    <row r="65" ht="40.5" customHeight="1" spans="1:10">
      <c r="A65" s="102" t="s">
        <v>229</v>
      </c>
      <c r="B65" s="20" t="s">
        <v>264</v>
      </c>
      <c r="C65" s="20" t="s">
        <v>265</v>
      </c>
      <c r="D65" s="20" t="s">
        <v>281</v>
      </c>
      <c r="E65" s="20" t="s">
        <v>286</v>
      </c>
      <c r="F65" s="22" t="s">
        <v>273</v>
      </c>
      <c r="G65" s="20" t="s">
        <v>292</v>
      </c>
      <c r="H65" s="22" t="s">
        <v>414</v>
      </c>
      <c r="I65" s="22" t="s">
        <v>271</v>
      </c>
      <c r="J65" s="20" t="s">
        <v>359</v>
      </c>
    </row>
    <row r="66" ht="40.5" customHeight="1" spans="1:10">
      <c r="A66" s="102" t="s">
        <v>229</v>
      </c>
      <c r="B66" s="20" t="s">
        <v>264</v>
      </c>
      <c r="C66" s="20" t="s">
        <v>265</v>
      </c>
      <c r="D66" s="20" t="s">
        <v>281</v>
      </c>
      <c r="E66" s="20" t="s">
        <v>282</v>
      </c>
      <c r="F66" s="22" t="s">
        <v>273</v>
      </c>
      <c r="G66" s="20" t="s">
        <v>292</v>
      </c>
      <c r="H66" s="22" t="s">
        <v>414</v>
      </c>
      <c r="I66" s="22" t="s">
        <v>271</v>
      </c>
      <c r="J66" s="20" t="s">
        <v>285</v>
      </c>
    </row>
    <row r="67" ht="40.5" customHeight="1" spans="1:10">
      <c r="A67" s="102" t="s">
        <v>229</v>
      </c>
      <c r="B67" s="20" t="s">
        <v>264</v>
      </c>
      <c r="C67" s="20" t="s">
        <v>265</v>
      </c>
      <c r="D67" s="20" t="s">
        <v>290</v>
      </c>
      <c r="E67" s="20" t="s">
        <v>291</v>
      </c>
      <c r="F67" s="22" t="s">
        <v>273</v>
      </c>
      <c r="G67" s="20" t="s">
        <v>292</v>
      </c>
      <c r="H67" s="22" t="s">
        <v>293</v>
      </c>
      <c r="I67" s="22" t="s">
        <v>271</v>
      </c>
      <c r="J67" s="20" t="s">
        <v>294</v>
      </c>
    </row>
    <row r="68" ht="40.5" customHeight="1" spans="1:10">
      <c r="A68" s="102" t="s">
        <v>229</v>
      </c>
      <c r="B68" s="20" t="s">
        <v>264</v>
      </c>
      <c r="C68" s="20" t="s">
        <v>265</v>
      </c>
      <c r="D68" s="20" t="s">
        <v>295</v>
      </c>
      <c r="E68" s="20" t="s">
        <v>296</v>
      </c>
      <c r="F68" s="22" t="s">
        <v>273</v>
      </c>
      <c r="G68" s="20" t="s">
        <v>292</v>
      </c>
      <c r="H68" s="22" t="s">
        <v>414</v>
      </c>
      <c r="I68" s="22" t="s">
        <v>271</v>
      </c>
      <c r="J68" s="20" t="s">
        <v>299</v>
      </c>
    </row>
    <row r="69" ht="40.5" customHeight="1" spans="1:10">
      <c r="A69" s="102" t="s">
        <v>229</v>
      </c>
      <c r="B69" s="20" t="s">
        <v>264</v>
      </c>
      <c r="C69" s="20" t="s">
        <v>300</v>
      </c>
      <c r="D69" s="20" t="s">
        <v>301</v>
      </c>
      <c r="E69" s="20" t="s">
        <v>302</v>
      </c>
      <c r="F69" s="22" t="s">
        <v>268</v>
      </c>
      <c r="G69" s="20" t="s">
        <v>292</v>
      </c>
      <c r="H69" s="22" t="s">
        <v>414</v>
      </c>
      <c r="I69" s="22" t="s">
        <v>271</v>
      </c>
      <c r="J69" s="20" t="s">
        <v>304</v>
      </c>
    </row>
    <row r="70" ht="40.5" customHeight="1" spans="1:10">
      <c r="A70" s="102" t="s">
        <v>229</v>
      </c>
      <c r="B70" s="20" t="s">
        <v>264</v>
      </c>
      <c r="C70" s="20" t="s">
        <v>305</v>
      </c>
      <c r="D70" s="20" t="s">
        <v>306</v>
      </c>
      <c r="E70" s="20" t="s">
        <v>353</v>
      </c>
      <c r="F70" s="22" t="s">
        <v>268</v>
      </c>
      <c r="G70" s="20" t="s">
        <v>292</v>
      </c>
      <c r="H70" s="22" t="s">
        <v>414</v>
      </c>
      <c r="I70" s="22" t="s">
        <v>271</v>
      </c>
      <c r="J70" s="20" t="s">
        <v>415</v>
      </c>
    </row>
    <row r="71" ht="40.5" customHeight="1" spans="1:10">
      <c r="A71" s="102" t="s">
        <v>225</v>
      </c>
      <c r="B71" s="20" t="s">
        <v>416</v>
      </c>
      <c r="C71" s="20" t="s">
        <v>265</v>
      </c>
      <c r="D71" s="20" t="s">
        <v>266</v>
      </c>
      <c r="E71" s="20" t="s">
        <v>417</v>
      </c>
      <c r="F71" s="22" t="s">
        <v>268</v>
      </c>
      <c r="G71" s="20" t="s">
        <v>418</v>
      </c>
      <c r="H71" s="22" t="s">
        <v>288</v>
      </c>
      <c r="I71" s="22" t="s">
        <v>271</v>
      </c>
      <c r="J71" s="20" t="s">
        <v>419</v>
      </c>
    </row>
    <row r="72" ht="40.5" customHeight="1" spans="1:10">
      <c r="A72" s="102" t="s">
        <v>225</v>
      </c>
      <c r="B72" s="20" t="s">
        <v>416</v>
      </c>
      <c r="C72" s="20" t="s">
        <v>300</v>
      </c>
      <c r="D72" s="20" t="s">
        <v>301</v>
      </c>
      <c r="E72" s="20" t="s">
        <v>420</v>
      </c>
      <c r="F72" s="22" t="s">
        <v>268</v>
      </c>
      <c r="G72" s="20" t="s">
        <v>421</v>
      </c>
      <c r="H72" s="22" t="s">
        <v>275</v>
      </c>
      <c r="I72" s="22" t="s">
        <v>271</v>
      </c>
      <c r="J72" s="20" t="s">
        <v>422</v>
      </c>
    </row>
    <row r="73" ht="40.5" customHeight="1" spans="1:10">
      <c r="A73" s="102" t="s">
        <v>225</v>
      </c>
      <c r="B73" s="20" t="s">
        <v>416</v>
      </c>
      <c r="C73" s="20" t="s">
        <v>300</v>
      </c>
      <c r="D73" s="20" t="s">
        <v>301</v>
      </c>
      <c r="E73" s="20" t="s">
        <v>423</v>
      </c>
      <c r="F73" s="22" t="s">
        <v>268</v>
      </c>
      <c r="G73" s="20" t="s">
        <v>424</v>
      </c>
      <c r="H73" s="22" t="s">
        <v>332</v>
      </c>
      <c r="I73" s="22" t="s">
        <v>271</v>
      </c>
      <c r="J73" s="20" t="s">
        <v>423</v>
      </c>
    </row>
    <row r="74" ht="40.5" customHeight="1" spans="1:10">
      <c r="A74" s="102" t="s">
        <v>225</v>
      </c>
      <c r="B74" s="20" t="s">
        <v>416</v>
      </c>
      <c r="C74" s="20" t="s">
        <v>305</v>
      </c>
      <c r="D74" s="20" t="s">
        <v>306</v>
      </c>
      <c r="E74" s="20" t="s">
        <v>425</v>
      </c>
      <c r="F74" s="22" t="s">
        <v>268</v>
      </c>
      <c r="G74" s="20" t="s">
        <v>412</v>
      </c>
      <c r="H74" s="22" t="s">
        <v>284</v>
      </c>
      <c r="I74" s="22" t="s">
        <v>271</v>
      </c>
      <c r="J74" s="20" t="s">
        <v>425</v>
      </c>
    </row>
    <row r="75" ht="40.5" customHeight="1" spans="1:10">
      <c r="A75" s="102" t="s">
        <v>223</v>
      </c>
      <c r="B75" s="20" t="s">
        <v>426</v>
      </c>
      <c r="C75" s="20" t="s">
        <v>265</v>
      </c>
      <c r="D75" s="20" t="s">
        <v>266</v>
      </c>
      <c r="E75" s="20" t="s">
        <v>427</v>
      </c>
      <c r="F75" s="22" t="s">
        <v>268</v>
      </c>
      <c r="G75" s="20" t="s">
        <v>421</v>
      </c>
      <c r="H75" s="22" t="s">
        <v>275</v>
      </c>
      <c r="I75" s="22" t="s">
        <v>271</v>
      </c>
      <c r="J75" s="20" t="s">
        <v>427</v>
      </c>
    </row>
    <row r="76" ht="40.5" customHeight="1" spans="1:10">
      <c r="A76" s="102" t="s">
        <v>223</v>
      </c>
      <c r="B76" s="20" t="s">
        <v>426</v>
      </c>
      <c r="C76" s="20" t="s">
        <v>300</v>
      </c>
      <c r="D76" s="20" t="s">
        <v>348</v>
      </c>
      <c r="E76" s="20" t="s">
        <v>428</v>
      </c>
      <c r="F76" s="22" t="s">
        <v>268</v>
      </c>
      <c r="G76" s="20" t="s">
        <v>429</v>
      </c>
      <c r="H76" s="22" t="s">
        <v>430</v>
      </c>
      <c r="I76" s="22" t="s">
        <v>271</v>
      </c>
      <c r="J76" s="20" t="s">
        <v>428</v>
      </c>
    </row>
    <row r="77" ht="40.5" customHeight="1" spans="1:10">
      <c r="A77" s="102" t="s">
        <v>223</v>
      </c>
      <c r="B77" s="20" t="s">
        <v>426</v>
      </c>
      <c r="C77" s="20" t="s">
        <v>300</v>
      </c>
      <c r="D77" s="20" t="s">
        <v>348</v>
      </c>
      <c r="E77" s="20" t="s">
        <v>431</v>
      </c>
      <c r="F77" s="22" t="s">
        <v>268</v>
      </c>
      <c r="G77" s="20" t="s">
        <v>418</v>
      </c>
      <c r="H77" s="22" t="s">
        <v>288</v>
      </c>
      <c r="I77" s="22" t="s">
        <v>271</v>
      </c>
      <c r="J77" s="20" t="s">
        <v>431</v>
      </c>
    </row>
    <row r="78" ht="40.5" customHeight="1" spans="1:10">
      <c r="A78" s="102" t="s">
        <v>223</v>
      </c>
      <c r="B78" s="20" t="s">
        <v>426</v>
      </c>
      <c r="C78" s="20" t="s">
        <v>305</v>
      </c>
      <c r="D78" s="20" t="s">
        <v>306</v>
      </c>
      <c r="E78" s="20" t="s">
        <v>432</v>
      </c>
      <c r="F78" s="22" t="s">
        <v>268</v>
      </c>
      <c r="G78" s="20" t="s">
        <v>412</v>
      </c>
      <c r="H78" s="22" t="s">
        <v>284</v>
      </c>
      <c r="I78" s="22" t="s">
        <v>271</v>
      </c>
      <c r="J78" s="20" t="s">
        <v>432</v>
      </c>
    </row>
    <row r="79" ht="40.5" customHeight="1" spans="1:10">
      <c r="A79" s="102" t="s">
        <v>227</v>
      </c>
      <c r="B79" s="20" t="s">
        <v>340</v>
      </c>
      <c r="C79" s="20" t="s">
        <v>265</v>
      </c>
      <c r="D79" s="20" t="s">
        <v>266</v>
      </c>
      <c r="E79" s="20" t="s">
        <v>433</v>
      </c>
      <c r="F79" s="22" t="s">
        <v>273</v>
      </c>
      <c r="G79" s="20" t="s">
        <v>292</v>
      </c>
      <c r="H79" s="22" t="s">
        <v>288</v>
      </c>
      <c r="I79" s="22" t="s">
        <v>271</v>
      </c>
      <c r="J79" s="20" t="s">
        <v>345</v>
      </c>
    </row>
    <row r="80" ht="40.5" customHeight="1" spans="1:10">
      <c r="A80" s="102" t="s">
        <v>227</v>
      </c>
      <c r="B80" s="20" t="s">
        <v>340</v>
      </c>
      <c r="C80" s="20" t="s">
        <v>265</v>
      </c>
      <c r="D80" s="20" t="s">
        <v>266</v>
      </c>
      <c r="E80" s="20" t="s">
        <v>434</v>
      </c>
      <c r="F80" s="22" t="s">
        <v>273</v>
      </c>
      <c r="G80" s="20" t="s">
        <v>292</v>
      </c>
      <c r="H80" s="22" t="s">
        <v>288</v>
      </c>
      <c r="I80" s="22" t="s">
        <v>271</v>
      </c>
      <c r="J80" s="20" t="s">
        <v>347</v>
      </c>
    </row>
    <row r="81" ht="40.5" customHeight="1" spans="1:10">
      <c r="A81" s="102" t="s">
        <v>227</v>
      </c>
      <c r="B81" s="20" t="s">
        <v>340</v>
      </c>
      <c r="C81" s="20" t="s">
        <v>265</v>
      </c>
      <c r="D81" s="20" t="s">
        <v>266</v>
      </c>
      <c r="E81" s="20" t="s">
        <v>341</v>
      </c>
      <c r="F81" s="22" t="s">
        <v>268</v>
      </c>
      <c r="G81" s="20" t="s">
        <v>342</v>
      </c>
      <c r="H81" s="22" t="s">
        <v>343</v>
      </c>
      <c r="I81" s="22" t="s">
        <v>271</v>
      </c>
      <c r="J81" s="20" t="s">
        <v>344</v>
      </c>
    </row>
    <row r="82" ht="40.5" customHeight="1" spans="1:10">
      <c r="A82" s="102" t="s">
        <v>227</v>
      </c>
      <c r="B82" s="20" t="s">
        <v>340</v>
      </c>
      <c r="C82" s="20" t="s">
        <v>265</v>
      </c>
      <c r="D82" s="20" t="s">
        <v>290</v>
      </c>
      <c r="E82" s="20" t="s">
        <v>291</v>
      </c>
      <c r="F82" s="22" t="s">
        <v>273</v>
      </c>
      <c r="G82" s="20" t="s">
        <v>292</v>
      </c>
      <c r="H82" s="22" t="s">
        <v>293</v>
      </c>
      <c r="I82" s="22" t="s">
        <v>271</v>
      </c>
      <c r="J82" s="20" t="s">
        <v>291</v>
      </c>
    </row>
    <row r="83" ht="40.5" customHeight="1" spans="1:10">
      <c r="A83" s="102" t="s">
        <v>227</v>
      </c>
      <c r="B83" s="20" t="s">
        <v>340</v>
      </c>
      <c r="C83" s="20" t="s">
        <v>300</v>
      </c>
      <c r="D83" s="20" t="s">
        <v>348</v>
      </c>
      <c r="E83" s="20" t="s">
        <v>349</v>
      </c>
      <c r="F83" s="22" t="s">
        <v>268</v>
      </c>
      <c r="G83" s="20" t="s">
        <v>350</v>
      </c>
      <c r="H83" s="22" t="s">
        <v>351</v>
      </c>
      <c r="I83" s="22" t="s">
        <v>271</v>
      </c>
      <c r="J83" s="20" t="s">
        <v>352</v>
      </c>
    </row>
    <row r="84" ht="40.5" customHeight="1" spans="1:10">
      <c r="A84" s="102" t="s">
        <v>227</v>
      </c>
      <c r="B84" s="20" t="s">
        <v>340</v>
      </c>
      <c r="C84" s="20" t="s">
        <v>305</v>
      </c>
      <c r="D84" s="20" t="s">
        <v>306</v>
      </c>
      <c r="E84" s="20" t="s">
        <v>353</v>
      </c>
      <c r="F84" s="22" t="s">
        <v>268</v>
      </c>
      <c r="G84" s="20" t="s">
        <v>308</v>
      </c>
      <c r="H84" s="22" t="s">
        <v>284</v>
      </c>
      <c r="I84" s="22" t="s">
        <v>271</v>
      </c>
      <c r="J84" s="20" t="s">
        <v>354</v>
      </c>
    </row>
    <row r="85" ht="40.5" customHeight="1" spans="1:10">
      <c r="A85" s="102" t="s">
        <v>218</v>
      </c>
      <c r="B85" s="20" t="s">
        <v>264</v>
      </c>
      <c r="C85" s="20" t="s">
        <v>265</v>
      </c>
      <c r="D85" s="20" t="s">
        <v>266</v>
      </c>
      <c r="E85" s="20" t="s">
        <v>277</v>
      </c>
      <c r="F85" s="22" t="s">
        <v>273</v>
      </c>
      <c r="G85" s="20" t="s">
        <v>292</v>
      </c>
      <c r="H85" s="22" t="s">
        <v>414</v>
      </c>
      <c r="I85" s="22" t="s">
        <v>271</v>
      </c>
      <c r="J85" s="20" t="s">
        <v>280</v>
      </c>
    </row>
    <row r="86" ht="40.5" customHeight="1" spans="1:10">
      <c r="A86" s="102" t="s">
        <v>218</v>
      </c>
      <c r="B86" s="20" t="s">
        <v>264</v>
      </c>
      <c r="C86" s="20" t="s">
        <v>265</v>
      </c>
      <c r="D86" s="20" t="s">
        <v>266</v>
      </c>
      <c r="E86" s="20" t="s">
        <v>272</v>
      </c>
      <c r="F86" s="22" t="s">
        <v>273</v>
      </c>
      <c r="G86" s="20" t="s">
        <v>292</v>
      </c>
      <c r="H86" s="22" t="s">
        <v>414</v>
      </c>
      <c r="I86" s="22" t="s">
        <v>271</v>
      </c>
      <c r="J86" s="20" t="s">
        <v>435</v>
      </c>
    </row>
    <row r="87" ht="40.5" customHeight="1" spans="1:10">
      <c r="A87" s="102" t="s">
        <v>218</v>
      </c>
      <c r="B87" s="20" t="s">
        <v>264</v>
      </c>
      <c r="C87" s="20" t="s">
        <v>265</v>
      </c>
      <c r="D87" s="20" t="s">
        <v>266</v>
      </c>
      <c r="E87" s="20" t="s">
        <v>267</v>
      </c>
      <c r="F87" s="22" t="s">
        <v>268</v>
      </c>
      <c r="G87" s="20" t="s">
        <v>292</v>
      </c>
      <c r="H87" s="22" t="s">
        <v>414</v>
      </c>
      <c r="I87" s="22" t="s">
        <v>271</v>
      </c>
      <c r="J87" s="20" t="s">
        <v>267</v>
      </c>
    </row>
    <row r="88" ht="40.5" customHeight="1" spans="1:10">
      <c r="A88" s="102" t="s">
        <v>218</v>
      </c>
      <c r="B88" s="20" t="s">
        <v>264</v>
      </c>
      <c r="C88" s="20" t="s">
        <v>265</v>
      </c>
      <c r="D88" s="20" t="s">
        <v>281</v>
      </c>
      <c r="E88" s="20" t="s">
        <v>282</v>
      </c>
      <c r="F88" s="22" t="s">
        <v>273</v>
      </c>
      <c r="G88" s="20" t="s">
        <v>292</v>
      </c>
      <c r="H88" s="22" t="s">
        <v>414</v>
      </c>
      <c r="I88" s="22" t="s">
        <v>271</v>
      </c>
      <c r="J88" s="20" t="s">
        <v>436</v>
      </c>
    </row>
    <row r="89" ht="40.5" customHeight="1" spans="1:10">
      <c r="A89" s="102" t="s">
        <v>218</v>
      </c>
      <c r="B89" s="20" t="s">
        <v>264</v>
      </c>
      <c r="C89" s="20" t="s">
        <v>265</v>
      </c>
      <c r="D89" s="20" t="s">
        <v>281</v>
      </c>
      <c r="E89" s="20" t="s">
        <v>286</v>
      </c>
      <c r="F89" s="22" t="s">
        <v>273</v>
      </c>
      <c r="G89" s="20" t="s">
        <v>292</v>
      </c>
      <c r="H89" s="22" t="s">
        <v>414</v>
      </c>
      <c r="I89" s="22" t="s">
        <v>271</v>
      </c>
      <c r="J89" s="20" t="s">
        <v>437</v>
      </c>
    </row>
    <row r="90" ht="40.5" customHeight="1" spans="1:10">
      <c r="A90" s="102" t="s">
        <v>218</v>
      </c>
      <c r="B90" s="20" t="s">
        <v>264</v>
      </c>
      <c r="C90" s="20" t="s">
        <v>265</v>
      </c>
      <c r="D90" s="20" t="s">
        <v>290</v>
      </c>
      <c r="E90" s="20" t="s">
        <v>291</v>
      </c>
      <c r="F90" s="22" t="s">
        <v>273</v>
      </c>
      <c r="G90" s="20" t="s">
        <v>292</v>
      </c>
      <c r="H90" s="22" t="s">
        <v>293</v>
      </c>
      <c r="I90" s="22" t="s">
        <v>271</v>
      </c>
      <c r="J90" s="20" t="s">
        <v>294</v>
      </c>
    </row>
    <row r="91" ht="40.5" customHeight="1" spans="1:10">
      <c r="A91" s="102" t="s">
        <v>218</v>
      </c>
      <c r="B91" s="20" t="s">
        <v>264</v>
      </c>
      <c r="C91" s="20" t="s">
        <v>265</v>
      </c>
      <c r="D91" s="20" t="s">
        <v>295</v>
      </c>
      <c r="E91" s="20" t="s">
        <v>296</v>
      </c>
      <c r="F91" s="22" t="s">
        <v>273</v>
      </c>
      <c r="G91" s="20" t="s">
        <v>292</v>
      </c>
      <c r="H91" s="22" t="s">
        <v>414</v>
      </c>
      <c r="I91" s="22" t="s">
        <v>271</v>
      </c>
      <c r="J91" s="20" t="s">
        <v>438</v>
      </c>
    </row>
    <row r="92" ht="40.5" customHeight="1" spans="1:10">
      <c r="A92" s="102" t="s">
        <v>218</v>
      </c>
      <c r="B92" s="20" t="s">
        <v>264</v>
      </c>
      <c r="C92" s="20" t="s">
        <v>300</v>
      </c>
      <c r="D92" s="20" t="s">
        <v>301</v>
      </c>
      <c r="E92" s="20" t="s">
        <v>439</v>
      </c>
      <c r="F92" s="22" t="s">
        <v>268</v>
      </c>
      <c r="G92" s="20" t="s">
        <v>292</v>
      </c>
      <c r="H92" s="22" t="s">
        <v>414</v>
      </c>
      <c r="I92" s="22" t="s">
        <v>271</v>
      </c>
      <c r="J92" s="20" t="s">
        <v>440</v>
      </c>
    </row>
    <row r="93" ht="40.5" customHeight="1" spans="1:10">
      <c r="A93" s="102" t="s">
        <v>218</v>
      </c>
      <c r="B93" s="20" t="s">
        <v>264</v>
      </c>
      <c r="C93" s="20" t="s">
        <v>305</v>
      </c>
      <c r="D93" s="20" t="s">
        <v>306</v>
      </c>
      <c r="E93" s="20" t="s">
        <v>353</v>
      </c>
      <c r="F93" s="22" t="s">
        <v>268</v>
      </c>
      <c r="G93" s="20" t="s">
        <v>292</v>
      </c>
      <c r="H93" s="22" t="s">
        <v>414</v>
      </c>
      <c r="I93" s="22" t="s">
        <v>271</v>
      </c>
      <c r="J93" s="20" t="s">
        <v>441</v>
      </c>
    </row>
    <row r="94" ht="40.5" customHeight="1" spans="1:10">
      <c r="A94" s="102" t="s">
        <v>221</v>
      </c>
      <c r="B94" s="20" t="s">
        <v>340</v>
      </c>
      <c r="C94" s="20" t="s">
        <v>265</v>
      </c>
      <c r="D94" s="20" t="s">
        <v>266</v>
      </c>
      <c r="E94" s="20" t="s">
        <v>433</v>
      </c>
      <c r="F94" s="22" t="s">
        <v>273</v>
      </c>
      <c r="G94" s="20" t="s">
        <v>292</v>
      </c>
      <c r="H94" s="22" t="s">
        <v>346</v>
      </c>
      <c r="I94" s="22" t="s">
        <v>271</v>
      </c>
      <c r="J94" s="20" t="s">
        <v>345</v>
      </c>
    </row>
    <row r="95" ht="40.5" customHeight="1" spans="1:10">
      <c r="A95" s="102" t="s">
        <v>221</v>
      </c>
      <c r="B95" s="20" t="s">
        <v>340</v>
      </c>
      <c r="C95" s="20" t="s">
        <v>265</v>
      </c>
      <c r="D95" s="20" t="s">
        <v>266</v>
      </c>
      <c r="E95" s="20" t="s">
        <v>434</v>
      </c>
      <c r="F95" s="22" t="s">
        <v>273</v>
      </c>
      <c r="G95" s="20" t="s">
        <v>292</v>
      </c>
      <c r="H95" s="22" t="s">
        <v>346</v>
      </c>
      <c r="I95" s="22" t="s">
        <v>271</v>
      </c>
      <c r="J95" s="20" t="s">
        <v>347</v>
      </c>
    </row>
    <row r="96" ht="40.5" customHeight="1" spans="1:10">
      <c r="A96" s="102" t="s">
        <v>221</v>
      </c>
      <c r="B96" s="20" t="s">
        <v>340</v>
      </c>
      <c r="C96" s="20" t="s">
        <v>265</v>
      </c>
      <c r="D96" s="20" t="s">
        <v>266</v>
      </c>
      <c r="E96" s="20" t="s">
        <v>341</v>
      </c>
      <c r="F96" s="22" t="s">
        <v>268</v>
      </c>
      <c r="G96" s="20" t="s">
        <v>342</v>
      </c>
      <c r="H96" s="22" t="s">
        <v>343</v>
      </c>
      <c r="I96" s="22" t="s">
        <v>271</v>
      </c>
      <c r="J96" s="20" t="s">
        <v>344</v>
      </c>
    </row>
    <row r="97" ht="40.5" customHeight="1" spans="1:10">
      <c r="A97" s="102" t="s">
        <v>221</v>
      </c>
      <c r="B97" s="20" t="s">
        <v>340</v>
      </c>
      <c r="C97" s="20" t="s">
        <v>265</v>
      </c>
      <c r="D97" s="20" t="s">
        <v>290</v>
      </c>
      <c r="E97" s="20" t="s">
        <v>442</v>
      </c>
      <c r="F97" s="22" t="s">
        <v>273</v>
      </c>
      <c r="G97" s="20" t="s">
        <v>292</v>
      </c>
      <c r="H97" s="22" t="s">
        <v>293</v>
      </c>
      <c r="I97" s="22" t="s">
        <v>271</v>
      </c>
      <c r="J97" s="20" t="s">
        <v>291</v>
      </c>
    </row>
    <row r="98" ht="40.5" customHeight="1" spans="1:10">
      <c r="A98" s="102" t="s">
        <v>221</v>
      </c>
      <c r="B98" s="20" t="s">
        <v>340</v>
      </c>
      <c r="C98" s="20" t="s">
        <v>300</v>
      </c>
      <c r="D98" s="20" t="s">
        <v>348</v>
      </c>
      <c r="E98" s="20" t="s">
        <v>349</v>
      </c>
      <c r="F98" s="22" t="s">
        <v>268</v>
      </c>
      <c r="G98" s="20" t="s">
        <v>350</v>
      </c>
      <c r="H98" s="22" t="s">
        <v>351</v>
      </c>
      <c r="I98" s="22" t="s">
        <v>271</v>
      </c>
      <c r="J98" s="20" t="s">
        <v>352</v>
      </c>
    </row>
    <row r="99" ht="40.5" customHeight="1" spans="1:10">
      <c r="A99" s="102" t="s">
        <v>221</v>
      </c>
      <c r="B99" s="20" t="s">
        <v>340</v>
      </c>
      <c r="C99" s="20" t="s">
        <v>305</v>
      </c>
      <c r="D99" s="20" t="s">
        <v>306</v>
      </c>
      <c r="E99" s="20" t="s">
        <v>353</v>
      </c>
      <c r="F99" s="22" t="s">
        <v>268</v>
      </c>
      <c r="G99" s="20" t="s">
        <v>308</v>
      </c>
      <c r="H99" s="22" t="s">
        <v>284</v>
      </c>
      <c r="I99" s="22" t="s">
        <v>271</v>
      </c>
      <c r="J99" s="20" t="s">
        <v>354</v>
      </c>
    </row>
  </sheetData>
  <mergeCells count="30">
    <mergeCell ref="A3:J3"/>
    <mergeCell ref="A4:H4"/>
    <mergeCell ref="A8:A16"/>
    <mergeCell ref="A17:A20"/>
    <mergeCell ref="A21:A26"/>
    <mergeCell ref="A27:A32"/>
    <mergeCell ref="A33:A41"/>
    <mergeCell ref="A42:A48"/>
    <mergeCell ref="A49:A54"/>
    <mergeCell ref="A55:A61"/>
    <mergeCell ref="A62:A70"/>
    <mergeCell ref="A71:A74"/>
    <mergeCell ref="A75:A78"/>
    <mergeCell ref="A79:A84"/>
    <mergeCell ref="A85:A93"/>
    <mergeCell ref="A94:A99"/>
    <mergeCell ref="B8:B16"/>
    <mergeCell ref="B17:B20"/>
    <mergeCell ref="B21:B26"/>
    <mergeCell ref="B27:B32"/>
    <mergeCell ref="B33:B41"/>
    <mergeCell ref="B42:B48"/>
    <mergeCell ref="B49:B54"/>
    <mergeCell ref="B55:B61"/>
    <mergeCell ref="B62:B70"/>
    <mergeCell ref="B71:B74"/>
    <mergeCell ref="B75:B78"/>
    <mergeCell ref="B79:B84"/>
    <mergeCell ref="B85:B93"/>
    <mergeCell ref="B94:B99"/>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showZeros="0" workbookViewId="0">
      <pane ySplit="1" topLeftCell="A2" activePane="bottomLeft" state="frozen"/>
      <selection/>
      <selection pane="bottomLeft" activeCell="C19" sqref="C19"/>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106">
        <v>1</v>
      </c>
      <c r="B2" s="107">
        <v>0</v>
      </c>
      <c r="C2" s="106">
        <v>1</v>
      </c>
      <c r="D2" s="108"/>
      <c r="E2" s="108"/>
      <c r="F2" s="109" t="s">
        <v>443</v>
      </c>
    </row>
    <row r="3" ht="36.75" customHeight="1" spans="1:6">
      <c r="A3" s="110" t="str">
        <f>"2025"&amp;"年部门政府性基金预算支出预算表"</f>
        <v>2025年部门政府性基金预算支出预算表</v>
      </c>
      <c r="B3" s="110" t="s">
        <v>444</v>
      </c>
      <c r="C3" s="110"/>
      <c r="D3" s="110"/>
      <c r="E3" s="110"/>
      <c r="F3" s="110"/>
    </row>
    <row r="4" ht="13.5" customHeight="1" spans="1:6">
      <c r="A4" s="6" t="s">
        <v>1</v>
      </c>
      <c r="B4" s="6" t="str">
        <f t="shared" ref="A4:B4" si="0">"单位名称："&amp;"全部"</f>
        <v>单位名称：全部</v>
      </c>
      <c r="C4" s="6"/>
      <c r="D4" s="105"/>
      <c r="E4" s="105"/>
      <c r="F4" s="105" t="s">
        <v>2</v>
      </c>
    </row>
    <row r="5" ht="19.5" customHeight="1" spans="1:6">
      <c r="A5" s="111" t="s">
        <v>128</v>
      </c>
      <c r="B5" s="112" t="s">
        <v>47</v>
      </c>
      <c r="C5" s="113" t="s">
        <v>48</v>
      </c>
      <c r="D5" s="12" t="s">
        <v>445</v>
      </c>
      <c r="E5" s="12"/>
      <c r="F5" s="13"/>
    </row>
    <row r="6" ht="18.75" customHeight="1" spans="1:6">
      <c r="A6" s="114"/>
      <c r="B6" s="115"/>
      <c r="C6" s="99"/>
      <c r="D6" s="98" t="s">
        <v>30</v>
      </c>
      <c r="E6" s="98" t="s">
        <v>49</v>
      </c>
      <c r="F6" s="98" t="s">
        <v>50</v>
      </c>
    </row>
    <row r="7" ht="18.75" customHeight="1" spans="1:6">
      <c r="A7" s="114">
        <v>1</v>
      </c>
      <c r="B7" s="116" t="s">
        <v>114</v>
      </c>
      <c r="C7" s="99">
        <v>3</v>
      </c>
      <c r="D7" s="98">
        <v>4</v>
      </c>
      <c r="E7" s="98">
        <v>5</v>
      </c>
      <c r="F7" s="98">
        <v>6</v>
      </c>
    </row>
    <row r="8" ht="21" customHeight="1" spans="1:6">
      <c r="A8" s="20"/>
      <c r="B8" s="20"/>
      <c r="C8" s="20"/>
      <c r="D8" s="21"/>
      <c r="E8" s="21"/>
      <c r="F8" s="21"/>
    </row>
    <row r="9" ht="21" customHeight="1" spans="1:6">
      <c r="A9" s="20"/>
      <c r="B9" s="20"/>
      <c r="C9" s="20"/>
      <c r="D9" s="21"/>
      <c r="E9" s="21"/>
      <c r="F9" s="21"/>
    </row>
    <row r="10" ht="18.75" customHeight="1" spans="1:6">
      <c r="A10" s="117" t="s">
        <v>98</v>
      </c>
      <c r="B10" s="118" t="s">
        <v>98</v>
      </c>
      <c r="C10" s="119" t="s">
        <v>98</v>
      </c>
      <c r="D10" s="21"/>
      <c r="E10" s="21"/>
      <c r="F10" s="21"/>
    </row>
    <row r="11" customHeight="1" spans="1:1">
      <c r="A11" t="s">
        <v>446</v>
      </c>
    </row>
  </sheetData>
  <mergeCells count="7">
    <mergeCell ref="A3:F3"/>
    <mergeCell ref="A4:C4"/>
    <mergeCell ref="D5:F5"/>
    <mergeCell ref="A10:C10"/>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21"/>
  <sheetViews>
    <sheetView showZeros="0" workbookViewId="0">
      <pane ySplit="1" topLeftCell="A8" activePane="bottomLeft" state="frozen"/>
      <selection/>
      <selection pane="bottomLeft" activeCell="C2" sqref="C2"/>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91"/>
      <c r="P2" s="91"/>
      <c r="Q2" s="32" t="s">
        <v>447</v>
      </c>
    </row>
    <row r="3" ht="35.25" customHeight="1" spans="1:17">
      <c r="A3" s="33" t="str">
        <f>"2025"&amp;"年部门政府采购预算表"</f>
        <v>2025年部门政府采购预算表</v>
      </c>
      <c r="B3" s="33"/>
      <c r="C3" s="33"/>
      <c r="D3" s="33"/>
      <c r="E3" s="33"/>
      <c r="F3" s="33"/>
      <c r="G3" s="33"/>
      <c r="H3" s="33"/>
      <c r="I3" s="33"/>
      <c r="J3" s="33"/>
      <c r="K3" s="33"/>
      <c r="L3" s="33"/>
      <c r="M3" s="33"/>
      <c r="N3" s="33"/>
      <c r="O3" s="33"/>
      <c r="P3" s="33"/>
      <c r="Q3" s="33"/>
    </row>
    <row r="4" ht="18.75" customHeight="1" spans="1:17">
      <c r="A4" s="34" t="s">
        <v>1</v>
      </c>
      <c r="B4" s="34"/>
      <c r="C4" s="34"/>
      <c r="D4" s="34"/>
      <c r="E4" s="34"/>
      <c r="F4" s="34"/>
      <c r="G4" s="7"/>
      <c r="H4" s="7"/>
      <c r="I4" s="7"/>
      <c r="J4" s="7"/>
      <c r="K4" s="35"/>
      <c r="L4" s="35"/>
      <c r="M4" s="35"/>
      <c r="N4" s="35"/>
      <c r="O4" s="8"/>
      <c r="P4" s="8"/>
      <c r="Q4" s="105" t="s">
        <v>120</v>
      </c>
    </row>
    <row r="5" ht="15.75" customHeight="1" spans="1:17">
      <c r="A5" s="10" t="s">
        <v>448</v>
      </c>
      <c r="B5" s="82" t="s">
        <v>449</v>
      </c>
      <c r="C5" s="82" t="s">
        <v>450</v>
      </c>
      <c r="D5" s="82" t="s">
        <v>451</v>
      </c>
      <c r="E5" s="82" t="s">
        <v>452</v>
      </c>
      <c r="F5" s="82" t="s">
        <v>453</v>
      </c>
      <c r="G5" s="38" t="s">
        <v>135</v>
      </c>
      <c r="H5" s="38"/>
      <c r="I5" s="38"/>
      <c r="J5" s="38"/>
      <c r="K5" s="38"/>
      <c r="L5" s="38"/>
      <c r="M5" s="38"/>
      <c r="N5" s="38"/>
      <c r="O5" s="38"/>
      <c r="P5" s="38"/>
      <c r="Q5" s="39"/>
    </row>
    <row r="6" ht="17.25" customHeight="1" spans="1:17">
      <c r="A6" s="15"/>
      <c r="B6" s="84"/>
      <c r="C6" s="84"/>
      <c r="D6" s="84"/>
      <c r="E6" s="84"/>
      <c r="F6" s="84"/>
      <c r="G6" s="84" t="s">
        <v>30</v>
      </c>
      <c r="H6" s="84" t="s">
        <v>33</v>
      </c>
      <c r="I6" s="84" t="s">
        <v>454</v>
      </c>
      <c r="J6" s="84" t="s">
        <v>455</v>
      </c>
      <c r="K6" s="85" t="s">
        <v>456</v>
      </c>
      <c r="L6" s="96" t="s">
        <v>52</v>
      </c>
      <c r="M6" s="96"/>
      <c r="N6" s="96"/>
      <c r="O6" s="96"/>
      <c r="P6" s="96"/>
      <c r="Q6" s="86"/>
    </row>
    <row r="7" ht="54" customHeight="1" spans="1:17">
      <c r="A7" s="17"/>
      <c r="B7" s="86"/>
      <c r="C7" s="86"/>
      <c r="D7" s="86"/>
      <c r="E7" s="86"/>
      <c r="F7" s="86"/>
      <c r="G7" s="86"/>
      <c r="H7" s="86" t="s">
        <v>32</v>
      </c>
      <c r="I7" s="86"/>
      <c r="J7" s="86"/>
      <c r="K7" s="87"/>
      <c r="L7" s="86" t="s">
        <v>32</v>
      </c>
      <c r="M7" s="86" t="s">
        <v>39</v>
      </c>
      <c r="N7" s="86" t="s">
        <v>144</v>
      </c>
      <c r="O7" s="97" t="s">
        <v>41</v>
      </c>
      <c r="P7" s="87" t="s">
        <v>42</v>
      </c>
      <c r="Q7" s="86" t="s">
        <v>43</v>
      </c>
    </row>
    <row r="8" ht="19.5" customHeight="1" spans="1:17">
      <c r="A8" s="28">
        <v>1</v>
      </c>
      <c r="B8" s="98">
        <v>2</v>
      </c>
      <c r="C8" s="98">
        <v>3</v>
      </c>
      <c r="D8" s="98">
        <v>4</v>
      </c>
      <c r="E8" s="98">
        <v>5</v>
      </c>
      <c r="F8" s="98">
        <v>6</v>
      </c>
      <c r="G8" s="99">
        <v>7</v>
      </c>
      <c r="H8" s="99">
        <v>8</v>
      </c>
      <c r="I8" s="99">
        <v>9</v>
      </c>
      <c r="J8" s="99">
        <v>10</v>
      </c>
      <c r="K8" s="99">
        <v>11</v>
      </c>
      <c r="L8" s="99">
        <v>12</v>
      </c>
      <c r="M8" s="99">
        <v>13</v>
      </c>
      <c r="N8" s="99">
        <v>14</v>
      </c>
      <c r="O8" s="99">
        <v>15</v>
      </c>
      <c r="P8" s="99">
        <v>16</v>
      </c>
      <c r="Q8" s="99">
        <v>17</v>
      </c>
    </row>
    <row r="9" ht="21" customHeight="1" spans="1:17">
      <c r="A9" s="20" t="s">
        <v>45</v>
      </c>
      <c r="B9" s="100"/>
      <c r="C9" s="100"/>
      <c r="D9" s="100"/>
      <c r="E9" s="101">
        <v>45</v>
      </c>
      <c r="F9" s="21">
        <v>75155</v>
      </c>
      <c r="G9" s="21">
        <v>119955</v>
      </c>
      <c r="H9" s="21">
        <v>76955</v>
      </c>
      <c r="I9" s="21"/>
      <c r="J9" s="21"/>
      <c r="K9" s="21"/>
      <c r="L9" s="21">
        <v>43000</v>
      </c>
      <c r="M9" s="21"/>
      <c r="N9" s="21"/>
      <c r="O9" s="21"/>
      <c r="P9" s="21"/>
      <c r="Q9" s="21">
        <v>43000</v>
      </c>
    </row>
    <row r="10" ht="21" customHeight="1" spans="1:17">
      <c r="A10" s="102" t="s">
        <v>169</v>
      </c>
      <c r="B10" s="20" t="s">
        <v>457</v>
      </c>
      <c r="C10" s="20" t="s">
        <v>458</v>
      </c>
      <c r="D10" s="22" t="s">
        <v>319</v>
      </c>
      <c r="E10" s="103">
        <v>1</v>
      </c>
      <c r="F10" s="21">
        <v>36000</v>
      </c>
      <c r="G10" s="21">
        <v>36000</v>
      </c>
      <c r="H10" s="21">
        <v>36000</v>
      </c>
      <c r="I10" s="21"/>
      <c r="J10" s="21"/>
      <c r="K10" s="21"/>
      <c r="L10" s="21"/>
      <c r="M10" s="21"/>
      <c r="N10" s="21"/>
      <c r="O10" s="21"/>
      <c r="P10" s="21"/>
      <c r="Q10" s="21"/>
    </row>
    <row r="11" ht="21" customHeight="1" spans="1:17">
      <c r="A11" s="102" t="s">
        <v>185</v>
      </c>
      <c r="B11" s="20" t="s">
        <v>459</v>
      </c>
      <c r="C11" s="20" t="s">
        <v>460</v>
      </c>
      <c r="D11" s="22" t="s">
        <v>461</v>
      </c>
      <c r="E11" s="103">
        <v>1</v>
      </c>
      <c r="F11" s="21">
        <v>855</v>
      </c>
      <c r="G11" s="21">
        <v>855</v>
      </c>
      <c r="H11" s="21">
        <v>855</v>
      </c>
      <c r="I11" s="21"/>
      <c r="J11" s="21"/>
      <c r="K11" s="21"/>
      <c r="L11" s="21"/>
      <c r="M11" s="21"/>
      <c r="N11" s="21"/>
      <c r="O11" s="21"/>
      <c r="P11" s="21"/>
      <c r="Q11" s="21"/>
    </row>
    <row r="12" ht="21" customHeight="1" spans="1:17">
      <c r="A12" s="102" t="s">
        <v>185</v>
      </c>
      <c r="B12" s="20" t="s">
        <v>462</v>
      </c>
      <c r="C12" s="20" t="s">
        <v>463</v>
      </c>
      <c r="D12" s="22" t="s">
        <v>464</v>
      </c>
      <c r="E12" s="103">
        <v>30</v>
      </c>
      <c r="F12" s="21">
        <v>5400</v>
      </c>
      <c r="G12" s="21">
        <v>5400</v>
      </c>
      <c r="H12" s="21">
        <v>5400</v>
      </c>
      <c r="I12" s="21"/>
      <c r="J12" s="21"/>
      <c r="K12" s="21"/>
      <c r="L12" s="21"/>
      <c r="M12" s="21"/>
      <c r="N12" s="21"/>
      <c r="O12" s="21"/>
      <c r="P12" s="21"/>
      <c r="Q12" s="21"/>
    </row>
    <row r="13" ht="21" customHeight="1" spans="1:17">
      <c r="A13" s="102" t="s">
        <v>185</v>
      </c>
      <c r="B13" s="20" t="s">
        <v>465</v>
      </c>
      <c r="C13" s="20" t="s">
        <v>466</v>
      </c>
      <c r="D13" s="22" t="s">
        <v>464</v>
      </c>
      <c r="E13" s="103">
        <v>1</v>
      </c>
      <c r="F13" s="21">
        <v>5900</v>
      </c>
      <c r="G13" s="21">
        <v>5900</v>
      </c>
      <c r="H13" s="21">
        <v>5900</v>
      </c>
      <c r="I13" s="21"/>
      <c r="J13" s="21"/>
      <c r="K13" s="21"/>
      <c r="L13" s="21"/>
      <c r="M13" s="21"/>
      <c r="N13" s="21"/>
      <c r="O13" s="21"/>
      <c r="P13" s="21"/>
      <c r="Q13" s="21"/>
    </row>
    <row r="14" ht="21" customHeight="1" spans="1:17">
      <c r="A14" s="102" t="s">
        <v>185</v>
      </c>
      <c r="B14" s="20" t="s">
        <v>467</v>
      </c>
      <c r="C14" s="20" t="s">
        <v>468</v>
      </c>
      <c r="D14" s="22" t="s">
        <v>469</v>
      </c>
      <c r="E14" s="103">
        <v>3</v>
      </c>
      <c r="F14" s="21"/>
      <c r="G14" s="21">
        <v>10800</v>
      </c>
      <c r="H14" s="21">
        <v>10800</v>
      </c>
      <c r="I14" s="21"/>
      <c r="J14" s="21"/>
      <c r="K14" s="21"/>
      <c r="L14" s="21"/>
      <c r="M14" s="21"/>
      <c r="N14" s="21"/>
      <c r="O14" s="21"/>
      <c r="P14" s="21"/>
      <c r="Q14" s="21"/>
    </row>
    <row r="15" ht="21" customHeight="1" spans="1:17">
      <c r="A15" s="102" t="s">
        <v>185</v>
      </c>
      <c r="B15" s="20" t="s">
        <v>470</v>
      </c>
      <c r="C15" s="20" t="s">
        <v>458</v>
      </c>
      <c r="D15" s="22" t="s">
        <v>414</v>
      </c>
      <c r="E15" s="103">
        <v>1</v>
      </c>
      <c r="F15" s="21">
        <v>14000</v>
      </c>
      <c r="G15" s="21">
        <v>14000</v>
      </c>
      <c r="H15" s="21">
        <v>14000</v>
      </c>
      <c r="I15" s="21"/>
      <c r="J15" s="21"/>
      <c r="K15" s="21"/>
      <c r="L15" s="21"/>
      <c r="M15" s="21"/>
      <c r="N15" s="21"/>
      <c r="O15" s="21"/>
      <c r="P15" s="21"/>
      <c r="Q15" s="21"/>
    </row>
    <row r="16" ht="21" customHeight="1" spans="1:17">
      <c r="A16" s="102" t="s">
        <v>185</v>
      </c>
      <c r="B16" s="20" t="s">
        <v>471</v>
      </c>
      <c r="C16" s="20" t="s">
        <v>472</v>
      </c>
      <c r="D16" s="22" t="s">
        <v>414</v>
      </c>
      <c r="E16" s="103">
        <v>1</v>
      </c>
      <c r="F16" s="21"/>
      <c r="G16" s="21">
        <v>4000</v>
      </c>
      <c r="H16" s="21">
        <v>4000</v>
      </c>
      <c r="I16" s="21"/>
      <c r="J16" s="21"/>
      <c r="K16" s="21"/>
      <c r="L16" s="21"/>
      <c r="M16" s="21"/>
      <c r="N16" s="21"/>
      <c r="O16" s="21"/>
      <c r="P16" s="21"/>
      <c r="Q16" s="21"/>
    </row>
    <row r="17" ht="21" customHeight="1" spans="1:17">
      <c r="A17" s="102" t="s">
        <v>243</v>
      </c>
      <c r="B17" s="20" t="s">
        <v>473</v>
      </c>
      <c r="C17" s="20" t="s">
        <v>472</v>
      </c>
      <c r="D17" s="22" t="s">
        <v>414</v>
      </c>
      <c r="E17" s="103">
        <v>1</v>
      </c>
      <c r="F17" s="21"/>
      <c r="G17" s="21">
        <v>10000</v>
      </c>
      <c r="H17" s="21"/>
      <c r="I17" s="21"/>
      <c r="J17" s="21"/>
      <c r="K17" s="21"/>
      <c r="L17" s="21">
        <v>10000</v>
      </c>
      <c r="M17" s="21"/>
      <c r="N17" s="21"/>
      <c r="O17" s="21"/>
      <c r="P17" s="21"/>
      <c r="Q17" s="21">
        <v>10000</v>
      </c>
    </row>
    <row r="18" ht="21" customHeight="1" spans="1:17">
      <c r="A18" s="102" t="s">
        <v>249</v>
      </c>
      <c r="B18" s="20" t="s">
        <v>474</v>
      </c>
      <c r="C18" s="20" t="s">
        <v>475</v>
      </c>
      <c r="D18" s="22" t="s">
        <v>461</v>
      </c>
      <c r="E18" s="103">
        <v>3</v>
      </c>
      <c r="F18" s="21">
        <v>9000</v>
      </c>
      <c r="G18" s="21">
        <v>9000</v>
      </c>
      <c r="H18" s="21"/>
      <c r="I18" s="21"/>
      <c r="J18" s="21"/>
      <c r="K18" s="21"/>
      <c r="L18" s="21">
        <v>9000</v>
      </c>
      <c r="M18" s="21"/>
      <c r="N18" s="21"/>
      <c r="O18" s="21"/>
      <c r="P18" s="21"/>
      <c r="Q18" s="21">
        <v>9000</v>
      </c>
    </row>
    <row r="19" ht="21" customHeight="1" spans="1:17">
      <c r="A19" s="102" t="s">
        <v>249</v>
      </c>
      <c r="B19" s="20" t="s">
        <v>476</v>
      </c>
      <c r="C19" s="20" t="s">
        <v>466</v>
      </c>
      <c r="D19" s="22" t="s">
        <v>279</v>
      </c>
      <c r="E19" s="103">
        <v>2</v>
      </c>
      <c r="F19" s="21">
        <v>4000</v>
      </c>
      <c r="G19" s="21">
        <v>4000</v>
      </c>
      <c r="H19" s="21"/>
      <c r="I19" s="21"/>
      <c r="J19" s="21"/>
      <c r="K19" s="21"/>
      <c r="L19" s="21">
        <v>4000</v>
      </c>
      <c r="M19" s="21"/>
      <c r="N19" s="21"/>
      <c r="O19" s="21"/>
      <c r="P19" s="21"/>
      <c r="Q19" s="21">
        <v>4000</v>
      </c>
    </row>
    <row r="20" ht="21" customHeight="1" spans="1:17">
      <c r="A20" s="102" t="s">
        <v>249</v>
      </c>
      <c r="B20" s="20" t="s">
        <v>471</v>
      </c>
      <c r="C20" s="20" t="s">
        <v>472</v>
      </c>
      <c r="D20" s="22" t="s">
        <v>414</v>
      </c>
      <c r="E20" s="103">
        <v>1</v>
      </c>
      <c r="F20" s="21"/>
      <c r="G20" s="21">
        <v>20000</v>
      </c>
      <c r="H20" s="21"/>
      <c r="I20" s="21"/>
      <c r="J20" s="21"/>
      <c r="K20" s="21"/>
      <c r="L20" s="21">
        <v>20000</v>
      </c>
      <c r="M20" s="21"/>
      <c r="N20" s="21"/>
      <c r="O20" s="21"/>
      <c r="P20" s="21"/>
      <c r="Q20" s="21">
        <v>20000</v>
      </c>
    </row>
    <row r="21" ht="21" customHeight="1" spans="1:17">
      <c r="A21" s="89" t="s">
        <v>98</v>
      </c>
      <c r="B21" s="90"/>
      <c r="C21" s="90"/>
      <c r="D21" s="90"/>
      <c r="E21" s="104"/>
      <c r="F21" s="21">
        <v>75155</v>
      </c>
      <c r="G21" s="21">
        <v>119955</v>
      </c>
      <c r="H21" s="21">
        <v>76955</v>
      </c>
      <c r="I21" s="21"/>
      <c r="J21" s="21"/>
      <c r="K21" s="21"/>
      <c r="L21" s="21">
        <v>43000</v>
      </c>
      <c r="M21" s="21"/>
      <c r="N21" s="21"/>
      <c r="O21" s="21"/>
      <c r="P21" s="21"/>
      <c r="Q21" s="21">
        <v>43000</v>
      </c>
    </row>
  </sheetData>
  <mergeCells count="16">
    <mergeCell ref="A3:Q3"/>
    <mergeCell ref="A4:F4"/>
    <mergeCell ref="G5:Q5"/>
    <mergeCell ref="L6:Q6"/>
    <mergeCell ref="A21:E21"/>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2"/>
  <sheetViews>
    <sheetView showZeros="0" tabSelected="1" topLeftCell="D1" workbookViewId="0">
      <pane ySplit="1" topLeftCell="A2" activePane="bottomLeft" state="frozen"/>
      <selection/>
      <selection pane="bottomLeft" activeCell="L20" sqref="L20"/>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76"/>
      <c r="B2" s="76"/>
      <c r="C2" s="77"/>
      <c r="D2" s="76"/>
      <c r="E2" s="76"/>
      <c r="F2" s="76"/>
      <c r="G2" s="76"/>
      <c r="H2" s="78"/>
      <c r="I2" s="76"/>
      <c r="J2" s="76"/>
      <c r="K2" s="76"/>
      <c r="L2" s="91"/>
      <c r="M2" s="92"/>
      <c r="N2" s="93" t="s">
        <v>477</v>
      </c>
    </row>
    <row r="3" ht="34.5" customHeight="1" spans="1:14">
      <c r="A3" s="33" t="str">
        <f>"2025"&amp;"年部门政府购买服务预算表"</f>
        <v>2025年部门政府购买服务预算表</v>
      </c>
      <c r="B3" s="33"/>
      <c r="C3" s="33"/>
      <c r="D3" s="33"/>
      <c r="E3" s="33"/>
      <c r="F3" s="33"/>
      <c r="G3" s="33"/>
      <c r="H3" s="33"/>
      <c r="I3" s="33"/>
      <c r="J3" s="33"/>
      <c r="K3" s="33"/>
      <c r="L3" s="33"/>
      <c r="M3" s="33"/>
      <c r="N3" s="33"/>
    </row>
    <row r="4" ht="18.75" customHeight="1" spans="1:14">
      <c r="A4" s="79" t="s">
        <v>1</v>
      </c>
      <c r="B4" s="79"/>
      <c r="C4" s="79"/>
      <c r="D4" s="80"/>
      <c r="E4" s="80"/>
      <c r="F4" s="80"/>
      <c r="G4" s="80"/>
      <c r="H4" s="81"/>
      <c r="I4" s="80"/>
      <c r="J4" s="80"/>
      <c r="K4" s="80"/>
      <c r="L4" s="8"/>
      <c r="M4" s="94"/>
      <c r="N4" s="95" t="s">
        <v>120</v>
      </c>
    </row>
    <row r="5" ht="18.75" customHeight="1" spans="1:14">
      <c r="A5" s="10" t="s">
        <v>448</v>
      </c>
      <c r="B5" s="82" t="s">
        <v>478</v>
      </c>
      <c r="C5" s="83" t="s">
        <v>479</v>
      </c>
      <c r="D5" s="38" t="s">
        <v>135</v>
      </c>
      <c r="E5" s="38"/>
      <c r="F5" s="38"/>
      <c r="G5" s="38"/>
      <c r="H5" s="38"/>
      <c r="I5" s="38"/>
      <c r="J5" s="38"/>
      <c r="K5" s="38"/>
      <c r="L5" s="38"/>
      <c r="M5" s="38"/>
      <c r="N5" s="39"/>
    </row>
    <row r="6" ht="17.25" customHeight="1" spans="1:14">
      <c r="A6" s="15"/>
      <c r="B6" s="84"/>
      <c r="C6" s="85"/>
      <c r="D6" s="84" t="s">
        <v>30</v>
      </c>
      <c r="E6" s="84" t="s">
        <v>33</v>
      </c>
      <c r="F6" s="84" t="s">
        <v>454</v>
      </c>
      <c r="G6" s="84" t="s">
        <v>455</v>
      </c>
      <c r="H6" s="85" t="s">
        <v>456</v>
      </c>
      <c r="I6" s="96" t="s">
        <v>52</v>
      </c>
      <c r="J6" s="96"/>
      <c r="K6" s="96"/>
      <c r="L6" s="96"/>
      <c r="M6" s="96"/>
      <c r="N6" s="86"/>
    </row>
    <row r="7" ht="54" customHeight="1" spans="1:14">
      <c r="A7" s="17"/>
      <c r="B7" s="86"/>
      <c r="C7" s="87"/>
      <c r="D7" s="86"/>
      <c r="E7" s="86"/>
      <c r="F7" s="86"/>
      <c r="G7" s="86"/>
      <c r="H7" s="87"/>
      <c r="I7" s="86" t="s">
        <v>32</v>
      </c>
      <c r="J7" s="86" t="s">
        <v>39</v>
      </c>
      <c r="K7" s="86" t="s">
        <v>144</v>
      </c>
      <c r="L7" s="97" t="s">
        <v>41</v>
      </c>
      <c r="M7" s="87" t="s">
        <v>42</v>
      </c>
      <c r="N7" s="86" t="s">
        <v>43</v>
      </c>
    </row>
    <row r="8" ht="19.5" customHeight="1" spans="1:14">
      <c r="A8" s="88">
        <v>1</v>
      </c>
      <c r="B8" s="88">
        <v>2</v>
      </c>
      <c r="C8" s="88">
        <v>3</v>
      </c>
      <c r="D8" s="88">
        <v>4</v>
      </c>
      <c r="E8" s="88">
        <v>5</v>
      </c>
      <c r="F8" s="88">
        <v>6</v>
      </c>
      <c r="G8" s="88">
        <v>7</v>
      </c>
      <c r="H8" s="88">
        <v>8</v>
      </c>
      <c r="I8" s="88">
        <v>9</v>
      </c>
      <c r="J8" s="88">
        <v>10</v>
      </c>
      <c r="K8" s="88">
        <v>11</v>
      </c>
      <c r="L8" s="88">
        <v>12</v>
      </c>
      <c r="M8" s="88">
        <v>13</v>
      </c>
      <c r="N8" s="88">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9" t="s">
        <v>98</v>
      </c>
      <c r="B11" s="90"/>
      <c r="C11" s="90"/>
      <c r="D11" s="21"/>
      <c r="E11" s="21"/>
      <c r="F11" s="21"/>
      <c r="G11" s="21"/>
      <c r="H11" s="21"/>
      <c r="I11" s="21"/>
      <c r="J11" s="21"/>
      <c r="K11" s="21"/>
      <c r="L11" s="21"/>
      <c r="M11" s="21"/>
      <c r="N11" s="21"/>
    </row>
    <row r="12" customHeight="1" spans="1:1">
      <c r="A12" t="s">
        <v>446</v>
      </c>
    </row>
  </sheetData>
  <mergeCells count="13">
    <mergeCell ref="A3:N3"/>
    <mergeCell ref="A4:C4"/>
    <mergeCell ref="D5:N5"/>
    <mergeCell ref="I6:N6"/>
    <mergeCell ref="A11:C11"/>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10"/>
  <sheetViews>
    <sheetView showZeros="0" workbookViewId="0">
      <pane ySplit="1" topLeftCell="A2" activePane="bottomLeft" state="frozen"/>
      <selection/>
      <selection pane="bottomLeft" activeCell="L18" sqref="L18"/>
    </sheetView>
  </sheetViews>
  <sheetFormatPr defaultColWidth="10.6555555555556" defaultRowHeight="14.25" customHeight="1"/>
  <cols>
    <col min="1" max="1" width="44" customWidth="1"/>
    <col min="2" max="5" width="21.5" customWidth="1"/>
    <col min="6" max="6" width="16.8333333333333" customWidth="1"/>
    <col min="7" max="7" width="15.1666666666667" customWidth="1"/>
    <col min="9" max="9" width="16.1666666666667" customWidth="1"/>
    <col min="12" max="12" width="20.6666666666667" customWidth="1"/>
    <col min="16" max="16" width="14.6666666666667" customWidth="1"/>
  </cols>
  <sheetData>
    <row r="1" customHeight="1" spans="1:7">
      <c r="A1" s="1"/>
      <c r="B1" s="1"/>
      <c r="C1" s="1"/>
      <c r="D1" s="1"/>
      <c r="E1" s="1"/>
      <c r="F1" s="1"/>
      <c r="G1" s="1"/>
    </row>
    <row r="2" ht="13.5" customHeight="1" spans="1:16">
      <c r="A2" s="60"/>
      <c r="B2" s="60"/>
      <c r="C2" s="60"/>
      <c r="D2" s="60"/>
      <c r="E2" s="60"/>
      <c r="F2" s="61"/>
      <c r="P2" s="61" t="s">
        <v>480</v>
      </c>
    </row>
    <row r="3" ht="27.75" customHeight="1" spans="1:16">
      <c r="A3" s="62" t="s">
        <v>481</v>
      </c>
      <c r="B3" s="45"/>
      <c r="C3" s="45"/>
      <c r="D3" s="45"/>
      <c r="E3" s="45"/>
      <c r="F3" s="45"/>
      <c r="P3" s="45"/>
    </row>
    <row r="4" ht="18" customHeight="1" spans="1:16">
      <c r="A4" s="63" t="s">
        <v>1</v>
      </c>
      <c r="B4" s="64"/>
      <c r="C4" s="64"/>
      <c r="D4" s="64"/>
      <c r="E4" s="64"/>
      <c r="F4" s="65"/>
      <c r="P4" s="65" t="s">
        <v>120</v>
      </c>
    </row>
    <row r="5" ht="19.5" customHeight="1" spans="1:16">
      <c r="A5" s="66" t="s">
        <v>482</v>
      </c>
      <c r="B5" s="52" t="s">
        <v>131</v>
      </c>
      <c r="C5" s="52" t="s">
        <v>132</v>
      </c>
      <c r="D5" s="52" t="s">
        <v>135</v>
      </c>
      <c r="E5" s="52"/>
      <c r="F5" s="52"/>
      <c r="G5" s="67" t="s">
        <v>483</v>
      </c>
      <c r="H5" s="68"/>
      <c r="I5" s="68"/>
      <c r="J5" s="68"/>
      <c r="K5" s="68"/>
      <c r="L5" s="68"/>
      <c r="M5" s="68"/>
      <c r="N5" s="68"/>
      <c r="O5" s="68"/>
      <c r="P5" s="68"/>
    </row>
    <row r="6" ht="40.5" customHeight="1" spans="1:16">
      <c r="A6" s="69"/>
      <c r="B6" s="52"/>
      <c r="C6" s="52"/>
      <c r="D6" s="52" t="s">
        <v>30</v>
      </c>
      <c r="E6" s="50" t="s">
        <v>33</v>
      </c>
      <c r="F6" s="50" t="s">
        <v>484</v>
      </c>
      <c r="G6" s="67" t="s">
        <v>30</v>
      </c>
      <c r="H6" s="70" t="s">
        <v>485</v>
      </c>
      <c r="I6" s="70" t="s">
        <v>486</v>
      </c>
      <c r="J6" s="70" t="s">
        <v>487</v>
      </c>
      <c r="K6" s="70" t="s">
        <v>488</v>
      </c>
      <c r="L6" s="70" t="s">
        <v>489</v>
      </c>
      <c r="M6" s="70" t="s">
        <v>490</v>
      </c>
      <c r="N6" s="70" t="s">
        <v>491</v>
      </c>
      <c r="O6" s="70" t="s">
        <v>492</v>
      </c>
      <c r="P6" s="75" t="s">
        <v>493</v>
      </c>
    </row>
    <row r="7" ht="19.5" customHeight="1" spans="1:16">
      <c r="A7" s="52">
        <v>1</v>
      </c>
      <c r="B7" s="52">
        <v>2</v>
      </c>
      <c r="C7" s="52">
        <v>3</v>
      </c>
      <c r="D7" s="52">
        <v>4</v>
      </c>
      <c r="E7" s="52">
        <v>5</v>
      </c>
      <c r="F7" s="52">
        <v>6</v>
      </c>
      <c r="G7" s="71">
        <v>7</v>
      </c>
      <c r="H7" s="72">
        <v>8</v>
      </c>
      <c r="I7" s="72">
        <v>9</v>
      </c>
      <c r="J7" s="72">
        <v>10</v>
      </c>
      <c r="K7" s="72">
        <v>11</v>
      </c>
      <c r="L7" s="72">
        <v>12</v>
      </c>
      <c r="M7" s="72">
        <v>13</v>
      </c>
      <c r="N7" s="72">
        <v>14</v>
      </c>
      <c r="O7" s="72">
        <v>15</v>
      </c>
      <c r="P7" s="72">
        <v>16</v>
      </c>
    </row>
    <row r="8" ht="19.5" customHeight="1" spans="1:16">
      <c r="A8" s="53"/>
      <c r="B8" s="21"/>
      <c r="C8" s="21"/>
      <c r="D8" s="21"/>
      <c r="E8" s="21"/>
      <c r="F8" s="21"/>
      <c r="G8" s="73"/>
      <c r="H8" s="74"/>
      <c r="I8" s="74"/>
      <c r="J8" s="74"/>
      <c r="K8" s="74"/>
      <c r="L8" s="74"/>
      <c r="M8" s="74"/>
      <c r="N8" s="74"/>
      <c r="O8" s="74"/>
      <c r="P8" s="74"/>
    </row>
    <row r="9" ht="19.5" customHeight="1" spans="1:16">
      <c r="A9" s="53"/>
      <c r="B9" s="20"/>
      <c r="C9" s="20"/>
      <c r="D9" s="21"/>
      <c r="E9" s="21"/>
      <c r="F9" s="21"/>
      <c r="G9" s="73"/>
      <c r="H9" s="74"/>
      <c r="I9" s="74"/>
      <c r="J9" s="74"/>
      <c r="K9" s="74"/>
      <c r="L9" s="74"/>
      <c r="M9" s="74"/>
      <c r="N9" s="74"/>
      <c r="O9" s="74"/>
      <c r="P9" s="74"/>
    </row>
    <row r="10" customHeight="1" spans="1:1">
      <c r="A10" t="s">
        <v>446</v>
      </c>
    </row>
  </sheetData>
  <mergeCells count="7">
    <mergeCell ref="A3:F3"/>
    <mergeCell ref="A4:E4"/>
    <mergeCell ref="D5:F5"/>
    <mergeCell ref="G5:P5"/>
    <mergeCell ref="A5:A6"/>
    <mergeCell ref="B5:B6"/>
    <mergeCell ref="C5:C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showZeros="0" workbookViewId="0">
      <pane ySplit="1" topLeftCell="A2" activePane="bottomLeft" state="frozen"/>
      <selection/>
      <selection pane="bottomLeft" activeCell="G15" sqref="G15"/>
    </sheetView>
  </sheetViews>
  <sheetFormatPr defaultColWidth="10.6555555555556" defaultRowHeight="12" customHeight="1"/>
  <cols>
    <col min="1" max="1" width="29.6666666666667" customWidth="1"/>
    <col min="2" max="2" width="31.8333333333333" customWidth="1"/>
    <col min="3" max="3" width="17" customWidth="1"/>
    <col min="4" max="4" width="15.5" customWidth="1"/>
    <col min="5" max="5" width="18.1666666666667" customWidth="1"/>
    <col min="6" max="6" width="13.1555555555556" customWidth="1"/>
    <col min="7" max="7" width="15.3333333333333" customWidth="1"/>
    <col min="8" max="9" width="14.5" customWidth="1"/>
    <col min="10" max="10" width="17.3333333333333" customWidth="1"/>
  </cols>
  <sheetData>
    <row r="1" customHeight="1" spans="1:10">
      <c r="A1" s="1"/>
      <c r="B1" s="1"/>
      <c r="C1" s="1"/>
      <c r="D1" s="1"/>
      <c r="E1" s="1"/>
      <c r="F1" s="1"/>
      <c r="G1" s="1"/>
      <c r="H1" s="1"/>
      <c r="I1" s="1"/>
      <c r="J1" s="1"/>
    </row>
    <row r="2" ht="15" customHeight="1" spans="10:10">
      <c r="J2" s="58" t="s">
        <v>494</v>
      </c>
    </row>
    <row r="3" ht="28.5" customHeight="1" spans="1:10">
      <c r="A3" s="45" t="s">
        <v>495</v>
      </c>
      <c r="B3" s="45"/>
      <c r="C3" s="45"/>
      <c r="D3" s="45"/>
      <c r="E3" s="45"/>
      <c r="F3" s="46"/>
      <c r="G3" s="45"/>
      <c r="H3" s="46"/>
      <c r="I3" s="46"/>
      <c r="J3" s="45"/>
    </row>
    <row r="4" ht="17.25" customHeight="1" spans="1:10">
      <c r="A4" s="47" t="s">
        <v>1</v>
      </c>
      <c r="B4" s="48"/>
      <c r="C4" s="48"/>
      <c r="D4" s="48"/>
      <c r="E4" s="48"/>
      <c r="F4" s="49"/>
      <c r="G4" s="48"/>
      <c r="H4" s="49"/>
      <c r="I4" s="59"/>
      <c r="J4" s="59"/>
    </row>
    <row r="5" ht="44.25" customHeight="1" spans="1:10">
      <c r="A5" s="50" t="s">
        <v>254</v>
      </c>
      <c r="B5" s="50" t="s">
        <v>255</v>
      </c>
      <c r="C5" s="50" t="s">
        <v>256</v>
      </c>
      <c r="D5" s="50" t="s">
        <v>257</v>
      </c>
      <c r="E5" s="50" t="s">
        <v>258</v>
      </c>
      <c r="F5" s="51" t="s">
        <v>259</v>
      </c>
      <c r="G5" s="50" t="s">
        <v>260</v>
      </c>
      <c r="H5" s="51" t="s">
        <v>261</v>
      </c>
      <c r="I5" s="51" t="s">
        <v>262</v>
      </c>
      <c r="J5" s="50" t="s">
        <v>263</v>
      </c>
    </row>
    <row r="6" ht="14.25" customHeight="1" spans="1:10">
      <c r="A6" s="52">
        <v>1</v>
      </c>
      <c r="B6" s="52">
        <v>2</v>
      </c>
      <c r="C6" s="52">
        <v>3</v>
      </c>
      <c r="D6" s="52">
        <v>4</v>
      </c>
      <c r="E6" s="52">
        <v>5</v>
      </c>
      <c r="F6" s="52">
        <v>6</v>
      </c>
      <c r="G6" s="52">
        <v>7</v>
      </c>
      <c r="H6" s="52">
        <v>8</v>
      </c>
      <c r="I6" s="52">
        <v>9</v>
      </c>
      <c r="J6" s="52">
        <v>10</v>
      </c>
    </row>
    <row r="7" ht="42" customHeight="1" spans="1:10">
      <c r="A7" s="53"/>
      <c r="B7" s="54"/>
      <c r="C7" s="54"/>
      <c r="D7" s="54"/>
      <c r="E7" s="55"/>
      <c r="F7" s="56"/>
      <c r="G7" s="55"/>
      <c r="H7" s="56"/>
      <c r="I7" s="56"/>
      <c r="J7" s="55"/>
    </row>
    <row r="8" ht="42" customHeight="1" spans="1:10">
      <c r="A8" s="53"/>
      <c r="B8" s="57"/>
      <c r="C8" s="57"/>
      <c r="D8" s="57"/>
      <c r="E8" s="53"/>
      <c r="F8" s="57"/>
      <c r="G8" s="53"/>
      <c r="H8" s="57"/>
      <c r="I8" s="57"/>
      <c r="J8" s="53"/>
    </row>
    <row r="9" customHeight="1" spans="1:1">
      <c r="A9" t="s">
        <v>446</v>
      </c>
    </row>
  </sheetData>
  <mergeCells count="2">
    <mergeCell ref="A3:J3"/>
    <mergeCell ref="A4:H4"/>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4"/>
  <sheetViews>
    <sheetView showZeros="0" workbookViewId="0">
      <pane ySplit="1" topLeftCell="A2" activePane="bottomLeft" state="frozen"/>
      <selection/>
      <selection pane="bottomLeft" activeCell="C2" sqref="C2"/>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2" t="s">
        <v>496</v>
      </c>
    </row>
    <row r="3" ht="34.5" customHeight="1" spans="1:8">
      <c r="A3" s="33" t="str">
        <f>"2025"&amp;"年新增资产配置表"</f>
        <v>2025年新增资产配置表</v>
      </c>
      <c r="B3" s="33"/>
      <c r="C3" s="33"/>
      <c r="D3" s="33"/>
      <c r="E3" s="33"/>
      <c r="F3" s="33"/>
      <c r="G3" s="33"/>
      <c r="H3" s="33"/>
    </row>
    <row r="4" ht="19.5" customHeight="1" spans="1:8">
      <c r="A4" s="34" t="s">
        <v>1</v>
      </c>
      <c r="B4" s="34"/>
      <c r="C4" s="34"/>
      <c r="D4" s="35"/>
      <c r="E4" s="35"/>
      <c r="F4" s="35"/>
      <c r="G4" s="35"/>
      <c r="H4" s="36" t="s">
        <v>120</v>
      </c>
    </row>
    <row r="5" ht="18" customHeight="1" spans="1:8">
      <c r="A5" s="10" t="s">
        <v>128</v>
      </c>
      <c r="B5" s="10" t="s">
        <v>497</v>
      </c>
      <c r="C5" s="10" t="s">
        <v>498</v>
      </c>
      <c r="D5" s="10" t="s">
        <v>499</v>
      </c>
      <c r="E5" s="10" t="s">
        <v>500</v>
      </c>
      <c r="F5" s="37" t="s">
        <v>501</v>
      </c>
      <c r="G5" s="38"/>
      <c r="H5" s="39"/>
    </row>
    <row r="6" ht="18" customHeight="1" spans="1:8">
      <c r="A6" s="17"/>
      <c r="B6" s="17"/>
      <c r="C6" s="17"/>
      <c r="D6" s="17"/>
      <c r="E6" s="17"/>
      <c r="F6" s="40" t="s">
        <v>452</v>
      </c>
      <c r="G6" s="40" t="s">
        <v>502</v>
      </c>
      <c r="H6" s="40" t="s">
        <v>503</v>
      </c>
    </row>
    <row r="7" ht="21" customHeight="1" spans="1:8">
      <c r="A7" s="40">
        <v>1</v>
      </c>
      <c r="B7" s="40">
        <v>2</v>
      </c>
      <c r="C7" s="40">
        <v>3</v>
      </c>
      <c r="D7" s="40">
        <v>4</v>
      </c>
      <c r="E7" s="40">
        <v>5</v>
      </c>
      <c r="F7" s="40">
        <v>6</v>
      </c>
      <c r="G7" s="40">
        <v>7</v>
      </c>
      <c r="H7" s="40">
        <v>8</v>
      </c>
    </row>
    <row r="8" ht="33" customHeight="1" spans="1:8">
      <c r="A8" s="41" t="s">
        <v>45</v>
      </c>
      <c r="B8" s="41"/>
      <c r="C8" s="41"/>
      <c r="D8" s="41"/>
      <c r="E8" s="22"/>
      <c r="F8" s="21">
        <v>19</v>
      </c>
      <c r="G8" s="21"/>
      <c r="H8" s="21">
        <v>67155</v>
      </c>
    </row>
    <row r="9" ht="33" customHeight="1" spans="1:8">
      <c r="A9" s="41" t="s">
        <v>45</v>
      </c>
      <c r="B9" s="41" t="s">
        <v>504</v>
      </c>
      <c r="C9" s="41" t="s">
        <v>505</v>
      </c>
      <c r="D9" s="41" t="s">
        <v>506</v>
      </c>
      <c r="E9" s="22" t="s">
        <v>461</v>
      </c>
      <c r="F9" s="21">
        <v>6</v>
      </c>
      <c r="G9" s="21">
        <v>5900</v>
      </c>
      <c r="H9" s="21">
        <v>35400</v>
      </c>
    </row>
    <row r="10" ht="33" customHeight="1" spans="1:8">
      <c r="A10" s="41" t="s">
        <v>45</v>
      </c>
      <c r="B10" s="41" t="s">
        <v>504</v>
      </c>
      <c r="C10" s="41" t="s">
        <v>507</v>
      </c>
      <c r="D10" s="41" t="s">
        <v>474</v>
      </c>
      <c r="E10" s="22" t="s">
        <v>461</v>
      </c>
      <c r="F10" s="21">
        <v>3</v>
      </c>
      <c r="G10" s="21">
        <v>3000</v>
      </c>
      <c r="H10" s="21">
        <v>9000</v>
      </c>
    </row>
    <row r="11" ht="33" customHeight="1" spans="1:8">
      <c r="A11" s="41" t="s">
        <v>45</v>
      </c>
      <c r="B11" s="41" t="s">
        <v>504</v>
      </c>
      <c r="C11" s="41" t="s">
        <v>460</v>
      </c>
      <c r="D11" s="41" t="s">
        <v>459</v>
      </c>
      <c r="E11" s="22" t="s">
        <v>461</v>
      </c>
      <c r="F11" s="21">
        <v>1</v>
      </c>
      <c r="G11" s="21">
        <v>855</v>
      </c>
      <c r="H11" s="21">
        <v>855</v>
      </c>
    </row>
    <row r="12" ht="33" customHeight="1" spans="1:8">
      <c r="A12" s="41" t="s">
        <v>45</v>
      </c>
      <c r="B12" s="41" t="s">
        <v>508</v>
      </c>
      <c r="C12" s="41" t="s">
        <v>466</v>
      </c>
      <c r="D12" s="41" t="s">
        <v>509</v>
      </c>
      <c r="E12" s="22" t="s">
        <v>279</v>
      </c>
      <c r="F12" s="21">
        <v>8</v>
      </c>
      <c r="G12" s="21">
        <v>2000</v>
      </c>
      <c r="H12" s="21">
        <v>16000</v>
      </c>
    </row>
    <row r="13" ht="33" customHeight="1" spans="1:8">
      <c r="A13" s="41" t="s">
        <v>45</v>
      </c>
      <c r="B13" s="41" t="s">
        <v>508</v>
      </c>
      <c r="C13" s="41" t="s">
        <v>466</v>
      </c>
      <c r="D13" s="41" t="s">
        <v>465</v>
      </c>
      <c r="E13" s="22" t="s">
        <v>464</v>
      </c>
      <c r="F13" s="21">
        <v>1</v>
      </c>
      <c r="G13" s="21">
        <v>5900</v>
      </c>
      <c r="H13" s="21">
        <v>5900</v>
      </c>
    </row>
    <row r="14" ht="24" customHeight="1" spans="1:8">
      <c r="A14" s="42" t="s">
        <v>30</v>
      </c>
      <c r="B14" s="43"/>
      <c r="C14" s="43"/>
      <c r="D14" s="43"/>
      <c r="E14" s="44"/>
      <c r="F14" s="21">
        <v>19</v>
      </c>
      <c r="G14" s="21"/>
      <c r="H14" s="21">
        <v>67155</v>
      </c>
    </row>
  </sheetData>
  <mergeCells count="9">
    <mergeCell ref="A3:H3"/>
    <mergeCell ref="A4:C4"/>
    <mergeCell ref="F5:H5"/>
    <mergeCell ref="A14:E14"/>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showZeros="0" workbookViewId="0">
      <pane ySplit="1" topLeftCell="A2" activePane="bottomLeft" state="frozen"/>
      <selection/>
      <selection pane="bottomLeft" activeCell="C20" sqref="C20"/>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510</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
        <v>1</v>
      </c>
      <c r="B4" s="6"/>
      <c r="C4" s="6"/>
      <c r="D4" s="6"/>
      <c r="E4" s="6"/>
      <c r="F4" s="6"/>
      <c r="G4" s="6"/>
      <c r="H4" s="7"/>
      <c r="I4" s="7"/>
      <c r="J4" s="7"/>
      <c r="K4" s="8" t="s">
        <v>120</v>
      </c>
    </row>
    <row r="5" ht="21.75" customHeight="1" spans="1:11">
      <c r="A5" s="9" t="s">
        <v>207</v>
      </c>
      <c r="B5" s="9" t="s">
        <v>130</v>
      </c>
      <c r="C5" s="9" t="s">
        <v>208</v>
      </c>
      <c r="D5" s="10" t="s">
        <v>131</v>
      </c>
      <c r="E5" s="10" t="s">
        <v>132</v>
      </c>
      <c r="F5" s="10" t="s">
        <v>209</v>
      </c>
      <c r="G5" s="10" t="s">
        <v>210</v>
      </c>
      <c r="H5" s="26" t="s">
        <v>30</v>
      </c>
      <c r="I5" s="11" t="s">
        <v>511</v>
      </c>
      <c r="J5" s="12"/>
      <c r="K5" s="13"/>
    </row>
    <row r="6" ht="21.75" customHeight="1" spans="1:11">
      <c r="A6" s="14"/>
      <c r="B6" s="14"/>
      <c r="C6" s="14"/>
      <c r="D6" s="15"/>
      <c r="E6" s="15"/>
      <c r="F6" s="15"/>
      <c r="G6" s="15"/>
      <c r="H6" s="27"/>
      <c r="I6" s="10" t="s">
        <v>33</v>
      </c>
      <c r="J6" s="10" t="s">
        <v>34</v>
      </c>
      <c r="K6" s="10" t="s">
        <v>35</v>
      </c>
    </row>
    <row r="7" ht="40.5" customHeight="1" spans="1:11">
      <c r="A7" s="16"/>
      <c r="B7" s="16"/>
      <c r="C7" s="16"/>
      <c r="D7" s="17"/>
      <c r="E7" s="17"/>
      <c r="F7" s="17"/>
      <c r="G7" s="17"/>
      <c r="H7" s="28"/>
      <c r="I7" s="17" t="s">
        <v>32</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29"/>
      <c r="B9" s="30"/>
      <c r="C9" s="29"/>
      <c r="D9" s="29"/>
      <c r="E9" s="29"/>
      <c r="F9" s="29"/>
      <c r="G9" s="29"/>
      <c r="H9" s="21"/>
      <c r="I9" s="21"/>
      <c r="J9" s="21"/>
      <c r="K9" s="21"/>
    </row>
    <row r="10" ht="18.75" customHeight="1" spans="1:11">
      <c r="A10" s="30"/>
      <c r="B10" s="30"/>
      <c r="C10" s="30"/>
      <c r="D10" s="30"/>
      <c r="E10" s="30"/>
      <c r="F10" s="30"/>
      <c r="G10" s="30"/>
      <c r="H10" s="21"/>
      <c r="I10" s="21"/>
      <c r="J10" s="21"/>
      <c r="K10" s="21"/>
    </row>
    <row r="11" ht="18.75" customHeight="1" spans="1:11">
      <c r="A11" s="23" t="s">
        <v>98</v>
      </c>
      <c r="B11" s="24"/>
      <c r="C11" s="24"/>
      <c r="D11" s="24"/>
      <c r="E11" s="24"/>
      <c r="F11" s="24"/>
      <c r="G11" s="25"/>
      <c r="H11" s="21"/>
      <c r="I11" s="21"/>
      <c r="J11" s="21"/>
      <c r="K11" s="21"/>
    </row>
    <row r="12" customHeight="1" spans="1:2">
      <c r="A12" s="31" t="s">
        <v>446</v>
      </c>
      <c r="B12" s="31"/>
    </row>
  </sheetData>
  <mergeCells count="16">
    <mergeCell ref="A3:K3"/>
    <mergeCell ref="A4:G4"/>
    <mergeCell ref="I5:K5"/>
    <mergeCell ref="A11:G11"/>
    <mergeCell ref="A12:B12"/>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2"/>
  <sheetViews>
    <sheetView showZeros="0" workbookViewId="0">
      <pane ySplit="1" topLeftCell="A2" activePane="bottomLeft" state="frozen"/>
      <selection/>
      <selection pane="bottomLeft" activeCell="C16" sqref="C16"/>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512</v>
      </c>
    </row>
    <row r="3" ht="36.75" customHeight="1" spans="1:7">
      <c r="A3" s="5" t="str">
        <f>"2025"&amp;"年部门项目中期规划预算表"</f>
        <v>2025年部门项目中期规划预算表</v>
      </c>
      <c r="B3" s="5"/>
      <c r="C3" s="5"/>
      <c r="D3" s="5"/>
      <c r="E3" s="5"/>
      <c r="F3" s="5"/>
      <c r="G3" s="5"/>
    </row>
    <row r="4" ht="22.5" customHeight="1" spans="1:7">
      <c r="A4" s="6" t="s">
        <v>1</v>
      </c>
      <c r="B4" s="6"/>
      <c r="C4" s="6"/>
      <c r="D4" s="6"/>
      <c r="E4" s="7"/>
      <c r="F4" s="7"/>
      <c r="G4" s="8" t="s">
        <v>120</v>
      </c>
    </row>
    <row r="5" ht="21.75" customHeight="1" spans="1:7">
      <c r="A5" s="9" t="s">
        <v>208</v>
      </c>
      <c r="B5" s="9" t="s">
        <v>207</v>
      </c>
      <c r="C5" s="9" t="s">
        <v>130</v>
      </c>
      <c r="D5" s="10" t="s">
        <v>513</v>
      </c>
      <c r="E5" s="11" t="s">
        <v>33</v>
      </c>
      <c r="F5" s="12"/>
      <c r="G5" s="13"/>
    </row>
    <row r="6" ht="21.75" customHeight="1" spans="1:7">
      <c r="A6" s="14"/>
      <c r="B6" s="14"/>
      <c r="C6" s="14"/>
      <c r="D6" s="15"/>
      <c r="E6" s="9" t="s">
        <v>514</v>
      </c>
      <c r="F6" s="10" t="s">
        <v>515</v>
      </c>
      <c r="G6" s="10" t="s">
        <v>516</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c r="B9" s="20"/>
      <c r="C9" s="20"/>
      <c r="D9" s="20"/>
      <c r="E9" s="21"/>
      <c r="F9" s="21"/>
      <c r="G9" s="21"/>
    </row>
    <row r="10" ht="18.75" customHeight="1" spans="1:7">
      <c r="A10" s="20"/>
      <c r="B10" s="20"/>
      <c r="C10" s="20"/>
      <c r="D10" s="22"/>
      <c r="E10" s="21"/>
      <c r="F10" s="21"/>
      <c r="G10" s="21"/>
    </row>
    <row r="11" ht="18.75" customHeight="1" spans="1:7">
      <c r="A11" s="23" t="s">
        <v>30</v>
      </c>
      <c r="B11" s="24"/>
      <c r="C11" s="24"/>
      <c r="D11" s="25"/>
      <c r="E11" s="21"/>
      <c r="F11" s="21"/>
      <c r="G11" s="21"/>
    </row>
    <row r="12" customHeight="1" spans="1:1">
      <c r="A12" t="s">
        <v>446</v>
      </c>
    </row>
  </sheetData>
  <mergeCells count="11">
    <mergeCell ref="A3:G3"/>
    <mergeCell ref="A4:D4"/>
    <mergeCell ref="E5:G5"/>
    <mergeCell ref="A11:D11"/>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木樨</cp:lastModifiedBy>
  <dcterms:created xsi:type="dcterms:W3CDTF">2025-02-12T07:10:00Z</dcterms:created>
  <dcterms:modified xsi:type="dcterms:W3CDTF">2025-02-13T09:56:55Z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D572C8FC82934C4A8F56086BE912BC48</vt:lpwstr>
  </property>
  <property fmtid="{D5CDD505-2E9C-101B-9397-08002B2CF9AE}" pid="3" name="KSOProductBuildVer">
    <vt:lpwstr>2052-12.1.0.17140</vt:lpwstr>
  </property>
</Properties>
</file>