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firstSheet="1" activeTab="5"/>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44525"/>
</workbook>
</file>

<file path=xl/sharedStrings.xml><?xml version="1.0" encoding="utf-8"?>
<sst xmlns="http://schemas.openxmlformats.org/spreadsheetml/2006/main" count="1246" uniqueCount="408">
  <si>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</si>
  <si>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</si>
  <si>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</si>
  <si>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</si>
  <si>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</si>
  <si>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</si>
  <si>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</si>
  <si>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</si>
  <si>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</si>
  <si>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</si>
  <si>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</si>
  <si>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</si>
  <si>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</si>
  <si>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</si>
  <si>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</si>
  <si>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</si>
  <si>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</si>
  <si>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</si>
  <si>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</si>
  <si>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</si>
  <si>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</si>
  <si>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</si>
  <si>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</si>
  <si>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</si>
  <si>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</si>
  <si>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</si>
  <si>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</si>
  <si>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</si>
  <si>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</si>
  <si>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</si>
  <si>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</si>
  <si>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</si>
  <si>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</si>
  <si>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</si>
  <si>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</si>
  <si>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</si>
  <si>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</si>
  <si>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</si>
  <si>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</si>
  <si>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</si>
  <si>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</si>
  <si>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</si>
  <si>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</si>
  <si>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105012</t>
  </si>
  <si>
    <t>景洪市职业高级中学</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</si>
  <si>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</si>
  <si>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</si>
  <si>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</si>
  <si>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</si>
  <si>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</si>
  <si>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</si>
  <si>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</si>
  <si>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</si>
  <si>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</si>
  <si>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</si>
  <si>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</si>
  <si>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</si>
  <si>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205</t>
  </si>
  <si>
    <t>教育支出</t>
  </si>
  <si>
    <t>20502</t>
  </si>
  <si>
    <t>普通教育</t>
  </si>
  <si>
    <t>2050203</t>
  </si>
  <si>
    <t>初中教育</t>
  </si>
  <si>
    <t>20503</t>
  </si>
  <si>
    <t>职业教育</t>
  </si>
  <si>
    <t>2050302</t>
  </si>
  <si>
    <t>中等职业教育</t>
  </si>
  <si>
    <t>20507</t>
  </si>
  <si>
    <t>特殊教育</t>
  </si>
  <si>
    <t>2050701</t>
  </si>
  <si>
    <t>特殊学校教育</t>
  </si>
  <si>
    <t>208</t>
  </si>
  <si>
    <t>社会保障和就业支出</t>
  </si>
  <si>
    <t>20805</t>
  </si>
  <si>
    <t>行政事业单位养老支出</t>
  </si>
  <si>
    <t>2080502</t>
  </si>
  <si>
    <t>事业单位离退休</t>
  </si>
  <si>
    <t>2080505</t>
  </si>
  <si>
    <t>机关事业单位基本养老保险缴费支出</t>
  </si>
  <si>
    <t>20808</t>
  </si>
  <si>
    <t>抚恤</t>
  </si>
  <si>
    <t>2080801</t>
  </si>
  <si>
    <t>死亡抚恤</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</si>
  <si>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</si>
  <si>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</si>
  <si>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</si>
  <si>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</si>
  <si>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</si>
  <si>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</si>
  <si>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</si>
  <si>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</si>
  <si>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</si>
  <si>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</si>
  <si>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</si>
  <si>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</si>
  <si>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</si>
  <si>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</si>
  <si>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</si>
  <si>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</si>
  <si>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</si>
  <si>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</si>
  <si>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</si>
  <si>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</si>
  <si>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</si>
  <si>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</si>
  <si>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</si>
  <si>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</si>
  <si>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</si>
  <si>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</si>
  <si>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</si>
  <si>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</si>
  <si>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</si>
  <si>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</si>
  <si>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</si>
  <si>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</si>
  <si>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</si>
  <si>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</si>
  <si>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</si>
  <si>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</si>
  <si>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</si>
  <si>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</si>
  <si>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</si>
  <si>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</si>
  <si>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</si>
  <si>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</si>
  <si>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</si>
  <si>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</si>
  <si>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</si>
  <si>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 xml:space="preserve">注： 一、按照党中央、国务院有关文件及部门预算管理有关规定，“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  
二、“三公”经费增减变化原因说明: 
（一）因公出国（境）费用
2025年本单位因公出国（境）费预算为9.97万元，较上年减少0.24万元，下降2.92%。减少的原因主要是根据八项管理规定和落实厉行节约、反对浪费，加强因公临时出国管理，降低了因公出国（境）费用预算。；共计安排因公出国（境）团组1个，因公出国（境）5人次。
（二）公务接待费
2025年本单位公务接待费预算为2.66万元，较上年减少0.08万元，下降2.92%。减少的原因主要是根据八项管理规定和落实厉行节约相关要求，从严控制接待标准及陪同人数，降低了接待费用预算。；国内公务接待批次为3次，共计接待15人次。
（三）公务用车购置及运行维护费
2025年本单位公务用车购置及运行维护费为0.00万元，与上年预算数相比，无增减变化；其中：公务用车购置费0.00万元，与上年预算数相比，无增减变化；公务用车运行维护费0.00万元，较上年减少7.30万元，下降100.00%，减少的原因主要是我单位公车无编制，发生车辆运行维护费放其他交通费用。加强公务用车日常管理，严格执行公务用车“定点保险、定点维修、定点加油”的规定。
</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</si>
  <si>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</si>
  <si>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</si>
  <si>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</si>
  <si>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</si>
  <si>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</si>
  <si>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</si>
  <si>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</si>
  <si>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</si>
  <si>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</si>
  <si>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</si>
  <si>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</si>
  <si>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</si>
  <si>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</si>
  <si>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</si>
  <si>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</si>
  <si>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</si>
  <si>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</si>
  <si>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</si>
  <si>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</si>
  <si>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532801210000000021185</t>
  </si>
  <si>
    <t>事业人员支出工资</t>
  </si>
  <si>
    <t>30101</t>
  </si>
  <si>
    <t>基本工资</t>
  </si>
  <si>
    <t>30102</t>
  </si>
  <si>
    <t>津贴补贴</t>
  </si>
  <si>
    <t>30107</t>
  </si>
  <si>
    <t>绩效工资</t>
  </si>
  <si>
    <t>532801210000000021186</t>
  </si>
  <si>
    <t>社会保障缴费</t>
  </si>
  <si>
    <t>30108</t>
  </si>
  <si>
    <t>机关事业单位基本养老保险缴费</t>
  </si>
  <si>
    <t>30110</t>
  </si>
  <si>
    <t>职工基本医疗保险缴费</t>
  </si>
  <si>
    <t>30111</t>
  </si>
  <si>
    <t>公务员医疗补助缴费</t>
  </si>
  <si>
    <t>30112</t>
  </si>
  <si>
    <t>其他社会保障缴费</t>
  </si>
  <si>
    <t>532801210000000021187</t>
  </si>
  <si>
    <t>30113</t>
  </si>
  <si>
    <t>532801210000000021192</t>
  </si>
  <si>
    <t>工会经费</t>
  </si>
  <si>
    <t>30228</t>
  </si>
  <si>
    <t>532801210000000021193</t>
  </si>
  <si>
    <t>福利费</t>
  </si>
  <si>
    <t>30229</t>
  </si>
  <si>
    <t>532801210000000021194</t>
  </si>
  <si>
    <t>一般公用经费</t>
  </si>
  <si>
    <t>30201</t>
  </si>
  <si>
    <t>办公费</t>
  </si>
  <si>
    <t>30205</t>
  </si>
  <si>
    <t>水费</t>
  </si>
  <si>
    <t>30206</t>
  </si>
  <si>
    <t>电费</t>
  </si>
  <si>
    <t>30207</t>
  </si>
  <si>
    <t>邮电费</t>
  </si>
  <si>
    <t>30209</t>
  </si>
  <si>
    <t>物业管理费</t>
  </si>
  <si>
    <t>30211</t>
  </si>
  <si>
    <t>差旅费</t>
  </si>
  <si>
    <t>30213</t>
  </si>
  <si>
    <t>维修（护）费</t>
  </si>
  <si>
    <t>30214</t>
  </si>
  <si>
    <t>租赁费</t>
  </si>
  <si>
    <t>30216</t>
  </si>
  <si>
    <t>培训费</t>
  </si>
  <si>
    <t>30218</t>
  </si>
  <si>
    <t>专用材料费</t>
  </si>
  <si>
    <t>30226</t>
  </si>
  <si>
    <t>劳务费</t>
  </si>
  <si>
    <t>30239</t>
  </si>
  <si>
    <t>其他交通费用</t>
  </si>
  <si>
    <t>30240</t>
  </si>
  <si>
    <t>税金及附加费用</t>
  </si>
  <si>
    <t>30299</t>
  </si>
  <si>
    <t>其他商品和服务支出</t>
  </si>
  <si>
    <t>532801221100000529357</t>
  </si>
  <si>
    <t>因公出国（境）经费</t>
  </si>
  <si>
    <t>30212</t>
  </si>
  <si>
    <t>因公出国（境）费用</t>
  </si>
  <si>
    <t>532801221100000529358</t>
  </si>
  <si>
    <t>退休公用经费</t>
  </si>
  <si>
    <t>532801221100000529366</t>
  </si>
  <si>
    <t>30217</t>
  </si>
  <si>
    <t>532801231100001436243</t>
  </si>
  <si>
    <t>s机关事业单位职工遗属生活补助资金</t>
  </si>
  <si>
    <t>30305</t>
  </si>
  <si>
    <t>生活补助</t>
  </si>
  <si>
    <t>532801231100001505365</t>
  </si>
  <si>
    <t>乡村教师生活补助</t>
  </si>
  <si>
    <t>532801231100001505367</t>
  </si>
  <si>
    <t>乡镇岗位补贴（事业）</t>
  </si>
  <si>
    <t>532801231100001505384</t>
  </si>
  <si>
    <t>初中办公费</t>
  </si>
  <si>
    <t>532801231100001505388</t>
  </si>
  <si>
    <t>月奖励性绩效工资</t>
  </si>
  <si>
    <t>532801231100001505409</t>
  </si>
  <si>
    <t>特殊教育办公费</t>
  </si>
  <si>
    <t>532801231100001521734</t>
  </si>
  <si>
    <t>（自有资金）课后服务人员类专项资金</t>
  </si>
  <si>
    <t>532801251100003859041</t>
  </si>
  <si>
    <t>其他人员支出</t>
  </si>
  <si>
    <t>30199</t>
  </si>
  <si>
    <t>其他工资福利支出</t>
  </si>
  <si>
    <t>预算05-1表</t>
  </si>
  <si>
    <t>项目分类</t>
  </si>
  <si>
    <t>项目单位</t>
  </si>
  <si>
    <t>经济科目编码</t>
  </si>
  <si>
    <t>经济科目名称</t>
  </si>
  <si>
    <t>本年拨款</t>
  </si>
  <si>
    <t>其中：本次下达</t>
  </si>
  <si>
    <t>s中等职业教育学校国家助学金专项资金</t>
  </si>
  <si>
    <t>312 民生类</t>
  </si>
  <si>
    <t>532801231100001369257</t>
  </si>
  <si>
    <t>30308</t>
  </si>
  <si>
    <t>助学金</t>
  </si>
  <si>
    <t>s中等职业教育学校免学费专项资金</t>
  </si>
  <si>
    <t>532801231100001377697</t>
  </si>
  <si>
    <t>□日常运转专项资金</t>
  </si>
  <si>
    <t>311 专项业务类</t>
  </si>
  <si>
    <t>532801231100001447356</t>
  </si>
  <si>
    <t>（自有资金）课后服务运转类专项资金</t>
  </si>
  <si>
    <t>532801231100001547717</t>
  </si>
  <si>
    <t>s义务教育家庭经济困难学生生活补助专项资金</t>
  </si>
  <si>
    <t>532801241100002353679</t>
  </si>
  <si>
    <t>(自有资金）学校勤工俭学专项资金</t>
  </si>
  <si>
    <t>313 事业发展类</t>
  </si>
  <si>
    <t>532801241100002465231</t>
  </si>
  <si>
    <t>31002</t>
  </si>
  <si>
    <t>办公设备购置</t>
  </si>
  <si>
    <t>预算05-2表</t>
  </si>
  <si>
    <t>单位名称、项目名称</t>
  </si>
  <si>
    <t>项目年度绩效目标</t>
  </si>
  <si>
    <t>一级指标</t>
  </si>
  <si>
    <t>二级指标</t>
  </si>
  <si>
    <t>三级指标</t>
  </si>
  <si>
    <t>指标性质</t>
  </si>
  <si>
    <t>指标值</t>
  </si>
  <si>
    <t>度量单位</t>
  </si>
  <si>
    <t>指标属性</t>
  </si>
  <si>
    <t>指标内容</t>
  </si>
  <si>
    <t>根据财科教财政部 教育部 人力资源社会保障部 退役军人部 中央军委国防动员部关于印发《学生资助资金管理办法》[2019]19号的通知、西双版纳州财政局等五部门转发《云南省学生资助资金管理实施办法》西财教发〔2022〕052号的通知的文件，该免学费补助资金是用于公用经费支出，。我校部门整体支出绩效目标为”办好初中，发展高中，走出多元化发展的办学特色之路，构建和谐校园，实现师生共同幸福成长“，为更好的贯彻师生共同幸福成长的愿景，合理安排使用公用经费。2025年，完成进一步改善办学条件、提升教学环境，采购更新现有设备等校园建设</t>
  </si>
  <si>
    <t>产出指标</t>
  </si>
  <si>
    <t>数量指标</t>
  </si>
  <si>
    <t>中等职业教育国家免学费人数</t>
  </si>
  <si>
    <t>=</t>
  </si>
  <si>
    <t>3067</t>
  </si>
  <si>
    <t>人</t>
  </si>
  <si>
    <t>定量指标</t>
  </si>
  <si>
    <t>预算年度补助中等职业教育国家免学费人数</t>
  </si>
  <si>
    <t>质量指标</t>
  </si>
  <si>
    <t>补助对象准确率</t>
  </si>
  <si>
    <t>100</t>
  </si>
  <si>
    <t>%</t>
  </si>
  <si>
    <t>"反映获补助对象认定的准确性情况。
补助对象准确率=（抽检符合标准的补助对象数/抽检实际补助对象数）*100%</t>
  </si>
  <si>
    <t>时效指标</t>
  </si>
  <si>
    <t>资助资金使用及时率</t>
  </si>
  <si>
    <t>&gt;=</t>
  </si>
  <si>
    <t>85</t>
  </si>
  <si>
    <t>"反映资金使用及时拨付情况，
收到财政下拨资金根据项目进度及时使用项目资金</t>
  </si>
  <si>
    <t>效益指标</t>
  </si>
  <si>
    <t>社会效益</t>
  </si>
  <si>
    <t>减轻困难学生家庭经济负担</t>
  </si>
  <si>
    <t>一定程度减轻</t>
  </si>
  <si>
    <t>是/否</t>
  </si>
  <si>
    <t>定性指标</t>
  </si>
  <si>
    <t>反映对困难家庭进行补助，对其家庭经济负担的减轻情况。政策知晓率=（抽检符合标准的补助对象对政策知晓率/抽检符合标准的补助对象）*100%</t>
  </si>
  <si>
    <t>政策知晓率</t>
  </si>
  <si>
    <t>95</t>
  </si>
  <si>
    <t>放映补助对象对政策的知晓率情况。
政策知晓率=（抽检符合标准的补助对象对政策知晓率/抽检符合标准的补助对象）*100%</t>
  </si>
  <si>
    <t>可持续影响</t>
  </si>
  <si>
    <t>长效运行机制</t>
  </si>
  <si>
    <t>是否有保障项目实施或维持其效果的的长效机制。</t>
  </si>
  <si>
    <t>满意度指标</t>
  </si>
  <si>
    <t>服务对象满意度</t>
  </si>
  <si>
    <t>受助家庭满意度</t>
  </si>
  <si>
    <t>受助家庭对该项目的满意程度。</t>
  </si>
  <si>
    <t>保障学校日常公用支出，基本设施设备运行，不因资金短缺而影响学校的运转及发展。1.重视园本课程结构的建设，推进课程游戏化园本课程实施；深入开展安吉游戏，总结经验形成园本特色。2. 加强教职工培训，建设“立体型”骨干教师队伍，促进教师专业化成长，全面提高教师整体水平，建设一支合格、高效的后勤队伍。3.做好教育教学、安保、安全、后勤等各项工作，配足相应岗位所需的人员和设施设备及场地改造和维修，为学生学习和职工开展工作提供强有力的安全和物质保障，提高教学质量和家长满意度。</t>
  </si>
  <si>
    <t>自有资金支出覆盖人数</t>
  </si>
  <si>
    <t>4000</t>
  </si>
  <si>
    <t>公用经费覆盖的学生人数。按实际在校学生人数下达公用经费，确保学校正常运转，学生正常接受教育。</t>
  </si>
  <si>
    <t>完成办学条件的提高</t>
  </si>
  <si>
    <t>改善办学条件，提高教学质量。</t>
  </si>
  <si>
    <t>按规定及时转入自有资金账户</t>
  </si>
  <si>
    <t>2024年预算勤工俭学专项经费实施方案</t>
  </si>
  <si>
    <t>成本指标</t>
  </si>
  <si>
    <t>社会成本指标</t>
  </si>
  <si>
    <t>2800000</t>
  </si>
  <si>
    <t>元</t>
  </si>
  <si>
    <t>反映预算资金。</t>
  </si>
  <si>
    <t>改善学校条件</t>
  </si>
  <si>
    <t>是</t>
  </si>
  <si>
    <t>调查相关人员反馈学校条件是否有所改善，如：创设安全、优美、温馨舒适的教育环境</t>
  </si>
  <si>
    <t>学生满意度</t>
  </si>
  <si>
    <t>服务对象对项目实施情况的满意程度</t>
  </si>
  <si>
    <t>教师满意度</t>
  </si>
  <si>
    <t>根据《云南省发展和改革委员会云南省财政厅云南省教育厅云南市场监督管理局关于云南课后服务收费有关事项的通知》（云发改价格〔2022〕19号）要求。切实规范义务教育阶段学校课后服务收费行为，减轻学生及家长负担。</t>
  </si>
  <si>
    <t>课后服务学生数</t>
  </si>
  <si>
    <t>1075</t>
  </si>
  <si>
    <t>参与课后服务学生人数</t>
  </si>
  <si>
    <t>课后服务费发放及时率</t>
  </si>
  <si>
    <t>反映资金支出及时拨付情况，
资金发放及时率=（规定时间内实际支出资金/规定时间内应支出资金）*100%</t>
  </si>
  <si>
    <t>减轻学生及家长负担</t>
  </si>
  <si>
    <t>有减轻</t>
  </si>
  <si>
    <t>是否减轻学生及家长负担</t>
  </si>
  <si>
    <t>建立长效运行机制</t>
  </si>
  <si>
    <t>有长效运行机制</t>
  </si>
  <si>
    <t>项目能否长效运行</t>
  </si>
  <si>
    <t>参与课后服务师生满意度</t>
  </si>
  <si>
    <t>师生满意度调查</t>
  </si>
  <si>
    <t>以云南省财政厅  云南省教育厅关于印发《云南省城乡义务教育阶段家庭经济困难学生生活补助资金管理办法》的通知（云财规〔2021〕6号）文件为政策依据，《西双版纳州教育体育局等六部门关于印发西双版纳州家庭经济困难学生认定办法的通知》（西教体发[2019]42号）文件核定补助人员，各县市严格落实地方应承担资金，足额保障义务教育家庭经济困难学生资助经费。2024年，完成家庭经济困难学生生活补助工作，减轻了家长负担。</t>
  </si>
  <si>
    <t>家庭经济困难学生受助人数</t>
  </si>
  <si>
    <t>723</t>
  </si>
  <si>
    <t>按资助中心补助家庭经济困难学生人数</t>
  </si>
  <si>
    <t>获补对象准确率</t>
  </si>
  <si>
    <t>反映认定困难学生补助精准情况，
补助对象准确率=（抽检符合标准的补助对象数/抽检实际补助对象数）*100%</t>
  </si>
  <si>
    <t>资助资金发放及时率</t>
  </si>
  <si>
    <t>反映资金发放及时拨付情况，
资金发放及时率=（规定时间内实际发放资金/规定时间内应发放资金）*100%
收到财政下拨资金一个月之内发放为及时或者春季学期在6月30日前发放为及时；秋季学期在12月31日前发放为及时。</t>
  </si>
  <si>
    <t>满意度=实际调查人数中满意度人数/总调查人数*100%。</t>
  </si>
  <si>
    <t>根据《景洪市人民政府关于同意《景洪市教育系统预算单位非税收入收支管理与资金使用意见（试行）》的批复学》，按非税收入征管要求，及时准确征收和上缴非税收入，按要求对非税执收成本进行资金管理使用，强化部门责任意识，提高非税资金使用效益，保障学校日常基本运转，不因资金短缺而影响学校的运转及发展。学校使用非税收入向物业管理公司购买保安、宿管等费用，保障学校安全，维护学校正常运转，为教育事业发展提供更优质的教育环境，促进我校健康、和谐稳定发展。1、按非税收入征管要求，及时准确征收和上缴非税收入，按要求对非税执收成本进行资金管理使用，强化部门责任意识，提高非税资金使用效益，保障学校日常基本运转，不因资金短缺而影响学校的运转及发展。</t>
  </si>
  <si>
    <t>维修数量</t>
  </si>
  <si>
    <t>10</t>
  </si>
  <si>
    <t>次</t>
  </si>
  <si>
    <t>反映维修数量</t>
  </si>
  <si>
    <t>日常学校运转</t>
  </si>
  <si>
    <t>按实际支付零星维修费，确保学校正常运转。</t>
  </si>
  <si>
    <t>资金支付及时率</t>
  </si>
  <si>
    <t>反映资金支付及时拨付情况，
资金发放及时率=（规定时间内实际支付资金/规定时间内应支付资金）*100%</t>
  </si>
  <si>
    <t>家长及师生满意度</t>
  </si>
  <si>
    <t>根据云南省教育厅等六部门关于印发云南省家庭经济困难学生认定办法的通知（云教规【2019】3号），西双版纳州人民政府办公室关于印发西双版纳州教育领域财政事权和支出责任划分改革实施方案的通知（西政办发〔2020〕49 号），西双版纳州财政局等五部门转发《云南省学生资助资金管理实施办法》的通知 西财教发〔2022〕052号文件精神，2023年，完成1054人以上国家助学金补助工作，帮助家庭经济困难学生顺利就学，努力做到不让一名建档立卡贫困学生在接受完职业教育前进入社会，实现贫困群众根本性脱贫。</t>
  </si>
  <si>
    <t>中等职业教育国家助学金受助人数</t>
  </si>
  <si>
    <t>1086</t>
  </si>
  <si>
    <t>预算年度补助中等职业教育国家助学金人数</t>
  </si>
  <si>
    <t>补助资金发放及时率</t>
  </si>
  <si>
    <t>通过对困难家庭进行补助，对其家庭经济负担的减轻情况。</t>
  </si>
  <si>
    <t>预算06表</t>
  </si>
  <si>
    <t>政府性基金预算支出预算表</t>
  </si>
  <si>
    <t>本年政府性基金预算支出</t>
  </si>
  <si>
    <t>说明：本单位无此公开事项</t>
  </si>
  <si>
    <t>预算07表</t>
  </si>
  <si>
    <t>预算项目</t>
  </si>
  <si>
    <t>采购项目</t>
  </si>
  <si>
    <t>采购品目</t>
  </si>
  <si>
    <t>计量
单位</t>
  </si>
  <si>
    <t>数量</t>
  </si>
  <si>
    <t>面向中小企业预留资金</t>
  </si>
  <si>
    <t>政府性
基金</t>
  </si>
  <si>
    <t>国有资本经营收益</t>
  </si>
  <si>
    <t>财政专户管理的收入</t>
  </si>
  <si>
    <t>公务用车加油服务</t>
  </si>
  <si>
    <t>C23120302 车辆加油、添加燃料服务</t>
  </si>
  <si>
    <t>年</t>
  </si>
  <si>
    <t>宿舍管理服务</t>
  </si>
  <si>
    <t>C21040001 物业管理服务</t>
  </si>
  <si>
    <t>预算08表</t>
  </si>
  <si>
    <t>政府购买服务项目</t>
  </si>
  <si>
    <t>政府购买服务目录</t>
  </si>
  <si>
    <t>预算09-1表</t>
  </si>
  <si>
    <t>2025年对下转移支付预算表</t>
  </si>
  <si>
    <t>单位名称（项目）</t>
  </si>
  <si>
    <t>地区</t>
  </si>
  <si>
    <t>政府性基金</t>
  </si>
  <si>
    <t>预算09-2表</t>
  </si>
  <si>
    <t>2025年对下转移支付绩效目标表</t>
  </si>
  <si>
    <t>预算10表</t>
  </si>
  <si>
    <t>资产类别</t>
  </si>
  <si>
    <t>资产分类代码.名称</t>
  </si>
  <si>
    <t>资产名称</t>
  </si>
  <si>
    <t>计量单位</t>
  </si>
  <si>
    <t>财政部门批复数（元）</t>
  </si>
  <si>
    <t>单价</t>
  </si>
  <si>
    <t>金额</t>
  </si>
  <si>
    <t>预算11表</t>
  </si>
  <si>
    <t>上级补助</t>
  </si>
  <si>
    <t>预算12表</t>
  </si>
  <si>
    <t>项目级次</t>
  </si>
  <si>
    <t>2025年</t>
  </si>
  <si>
    <t>2026年</t>
  </si>
  <si>
    <t>2027年</t>
  </si>
  <si>
    <t>本级</t>
  </si>
</sst>
</file>

<file path=xl/styles.xml><?xml version="1.0" encoding="utf-8"?>
<styleSheet xmlns="http://schemas.openxmlformats.org/spreadsheetml/2006/main">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m\-dd\ hh:mm:ss"/>
    <numFmt numFmtId="178" formatCode="#,##0;\-#,##0;;@"/>
    <numFmt numFmtId="179" formatCode="#,##0.00;\-#,##0.00;;@"/>
    <numFmt numFmtId="180" formatCode="hh:mm:ss"/>
  </numFmts>
  <fonts count="45">
    <font>
      <sz val="9"/>
      <color rgb="FF000000"/>
      <name val="宋体"/>
      <charset val="134"/>
    </font>
    <font>
      <sz val="11"/>
      <name val="宋体"/>
      <charset val="134"/>
      <scheme val="minor"/>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sz val="9"/>
      <color rgb="FF000000"/>
      <name val="宋体"/>
      <charset val="1"/>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rgb="FF000000"/>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style="thin">
        <color rgb="FF000000"/>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top"/>
      <protection locked="0"/>
    </xf>
    <xf numFmtId="42" fontId="25" fillId="0" borderId="0" applyFont="0" applyFill="0" applyBorder="0" applyAlignment="0" applyProtection="0">
      <alignment vertical="center"/>
    </xf>
    <xf numFmtId="0" fontId="26" fillId="3" borderId="0" applyNumberFormat="0" applyBorder="0" applyAlignment="0" applyProtection="0">
      <alignment vertical="center"/>
    </xf>
    <xf numFmtId="0" fontId="27" fillId="4" borderId="15" applyNumberFormat="0" applyAlignment="0" applyProtection="0">
      <alignment vertical="center"/>
    </xf>
    <xf numFmtId="44" fontId="25" fillId="0" borderId="0" applyFont="0" applyFill="0" applyBorder="0" applyAlignment="0" applyProtection="0">
      <alignment vertical="center"/>
    </xf>
    <xf numFmtId="41" fontId="25" fillId="0" borderId="0" applyFont="0" applyFill="0" applyBorder="0" applyAlignment="0" applyProtection="0">
      <alignment vertical="center"/>
    </xf>
    <xf numFmtId="177" fontId="6" fillId="0" borderId="7">
      <alignment horizontal="right" vertical="center"/>
    </xf>
    <xf numFmtId="0" fontId="26" fillId="5" borderId="0" applyNumberFormat="0" applyBorder="0" applyAlignment="0" applyProtection="0">
      <alignment vertical="center"/>
    </xf>
    <xf numFmtId="0" fontId="28" fillId="6" borderId="0" applyNumberFormat="0" applyBorder="0" applyAlignment="0" applyProtection="0">
      <alignment vertical="center"/>
    </xf>
    <xf numFmtId="43" fontId="25" fillId="0" borderId="0" applyFont="0" applyFill="0" applyBorder="0" applyAlignment="0" applyProtection="0">
      <alignment vertical="center"/>
    </xf>
    <xf numFmtId="0" fontId="29" fillId="7" borderId="0" applyNumberFormat="0" applyBorder="0" applyAlignment="0" applyProtection="0">
      <alignment vertical="center"/>
    </xf>
    <xf numFmtId="0" fontId="30" fillId="0" borderId="0" applyNumberFormat="0" applyFill="0" applyBorder="0" applyAlignment="0" applyProtection="0">
      <alignment vertical="center"/>
    </xf>
    <xf numFmtId="9" fontId="25" fillId="0" borderId="0" applyFont="0" applyFill="0" applyBorder="0" applyAlignment="0" applyProtection="0">
      <alignment vertical="center"/>
    </xf>
    <xf numFmtId="176" fontId="6" fillId="0" borderId="7">
      <alignment horizontal="right" vertical="center"/>
    </xf>
    <xf numFmtId="0" fontId="31" fillId="0" borderId="0" applyNumberFormat="0" applyFill="0" applyBorder="0" applyAlignment="0" applyProtection="0">
      <alignment vertical="center"/>
    </xf>
    <xf numFmtId="0" fontId="25" fillId="8" borderId="16" applyNumberFormat="0" applyFont="0" applyAlignment="0" applyProtection="0">
      <alignment vertical="center"/>
    </xf>
    <xf numFmtId="0" fontId="29" fillId="9" borderId="0" applyNumberFormat="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17" applyNumberFormat="0" applyFill="0" applyAlignment="0" applyProtection="0">
      <alignment vertical="center"/>
    </xf>
    <xf numFmtId="0" fontId="37" fillId="0" borderId="17" applyNumberFormat="0" applyFill="0" applyAlignment="0" applyProtection="0">
      <alignment vertical="center"/>
    </xf>
    <xf numFmtId="0" fontId="29" fillId="10" borderId="0" applyNumberFormat="0" applyBorder="0" applyAlignment="0" applyProtection="0">
      <alignment vertical="center"/>
    </xf>
    <xf numFmtId="0" fontId="32" fillId="0" borderId="18" applyNumberFormat="0" applyFill="0" applyAlignment="0" applyProtection="0">
      <alignment vertical="center"/>
    </xf>
    <xf numFmtId="0" fontId="29" fillId="11" borderId="0" applyNumberFormat="0" applyBorder="0" applyAlignment="0" applyProtection="0">
      <alignment vertical="center"/>
    </xf>
    <xf numFmtId="0" fontId="38" fillId="12" borderId="19" applyNumberFormat="0" applyAlignment="0" applyProtection="0">
      <alignment vertical="center"/>
    </xf>
    <xf numFmtId="0" fontId="39" fillId="12" borderId="15" applyNumberFormat="0" applyAlignment="0" applyProtection="0">
      <alignment vertical="center"/>
    </xf>
    <xf numFmtId="0" fontId="40" fillId="13" borderId="20" applyNumberFormat="0" applyAlignment="0" applyProtection="0">
      <alignment vertical="center"/>
    </xf>
    <xf numFmtId="0" fontId="26" fillId="14" borderId="0" applyNumberFormat="0" applyBorder="0" applyAlignment="0" applyProtection="0">
      <alignment vertical="center"/>
    </xf>
    <xf numFmtId="0" fontId="29" fillId="15" borderId="0" applyNumberFormat="0" applyBorder="0" applyAlignment="0" applyProtection="0">
      <alignment vertical="center"/>
    </xf>
    <xf numFmtId="0" fontId="41" fillId="0" borderId="21" applyNumberFormat="0" applyFill="0" applyAlignment="0" applyProtection="0">
      <alignment vertical="center"/>
    </xf>
    <xf numFmtId="0" fontId="42" fillId="0" borderId="22" applyNumberFormat="0" applyFill="0" applyAlignment="0" applyProtection="0">
      <alignment vertical="center"/>
    </xf>
    <xf numFmtId="0" fontId="43" fillId="16" borderId="0" applyNumberFormat="0" applyBorder="0" applyAlignment="0" applyProtection="0">
      <alignment vertical="center"/>
    </xf>
    <xf numFmtId="0" fontId="44" fillId="17" borderId="0" applyNumberFormat="0" applyBorder="0" applyAlignment="0" applyProtection="0">
      <alignment vertical="center"/>
    </xf>
    <xf numFmtId="10" fontId="6" fillId="0" borderId="7">
      <alignment horizontal="right" vertical="center"/>
    </xf>
    <xf numFmtId="0" fontId="26" fillId="18" borderId="0" applyNumberFormat="0" applyBorder="0" applyAlignment="0" applyProtection="0">
      <alignment vertical="center"/>
    </xf>
    <xf numFmtId="0" fontId="29"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9" fillId="28" borderId="0" applyNumberFormat="0" applyBorder="0" applyAlignment="0" applyProtection="0">
      <alignment vertical="center"/>
    </xf>
    <xf numFmtId="0" fontId="26"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6" fillId="32" borderId="0" applyNumberFormat="0" applyBorder="0" applyAlignment="0" applyProtection="0">
      <alignment vertical="center"/>
    </xf>
    <xf numFmtId="0" fontId="29" fillId="33" borderId="0" applyNumberFormat="0" applyBorder="0" applyAlignment="0" applyProtection="0">
      <alignment vertical="center"/>
    </xf>
    <xf numFmtId="179" fontId="6" fillId="0" borderId="7">
      <alignment horizontal="right" vertical="center"/>
    </xf>
    <xf numFmtId="49" fontId="6" fillId="0" borderId="7">
      <alignment horizontal="left" vertical="center" wrapText="1"/>
    </xf>
    <xf numFmtId="179" fontId="6" fillId="0" borderId="7">
      <alignment horizontal="right" vertical="center"/>
    </xf>
    <xf numFmtId="180" fontId="6" fillId="0" borderId="7">
      <alignment horizontal="right" vertical="center"/>
    </xf>
    <xf numFmtId="178" fontId="6" fillId="0" borderId="7">
      <alignment horizontal="right" vertical="center"/>
    </xf>
    <xf numFmtId="0" fontId="6" fillId="0" borderId="0">
      <alignment vertical="top"/>
      <protection locked="0"/>
    </xf>
  </cellStyleXfs>
  <cellXfs count="190">
    <xf numFmtId="0" fontId="0" fillId="0" borderId="0" xfId="0" applyFont="1">
      <alignment vertical="top"/>
      <protection locked="0"/>
    </xf>
    <xf numFmtId="0" fontId="1" fillId="0" borderId="0" xfId="0" applyFont="1" applyAlignment="1" applyProtection="1">
      <alignment horizontal="center" vertical="center"/>
    </xf>
    <xf numFmtId="49" fontId="2" fillId="0" borderId="0" xfId="0" applyNumberFormat="1" applyFont="1" applyAlignment="1" applyProtection="1"/>
    <xf numFmtId="0" fontId="2" fillId="0" borderId="0" xfId="0" applyFont="1" applyAlignment="1" applyProtection="1"/>
    <xf numFmtId="0" fontId="3" fillId="0" borderId="0" xfId="0" applyFont="1" applyAlignment="1">
      <alignment horizontal="right" vertical="center"/>
      <protection locked="0"/>
    </xf>
    <xf numFmtId="0" fontId="4" fillId="0" borderId="0" xfId="0" applyFont="1" applyAlignment="1" applyProtection="1">
      <alignment horizontal="center" vertical="center"/>
    </xf>
    <xf numFmtId="0" fontId="5" fillId="0" borderId="0" xfId="0" applyFont="1" applyAlignment="1">
      <alignment horizontal="left" vertical="center"/>
      <protection locked="0"/>
    </xf>
    <xf numFmtId="0" fontId="5" fillId="0" borderId="0" xfId="0" applyFont="1" applyAlignment="1" applyProtection="1"/>
    <xf numFmtId="0" fontId="5" fillId="0" borderId="0" xfId="0" applyFont="1" applyAlignment="1">
      <alignment horizontal="right"/>
      <protection locked="0"/>
    </xf>
    <xf numFmtId="0" fontId="5" fillId="0" borderId="1" xfId="0" applyFont="1" applyBorder="1" applyAlignment="1">
      <alignment horizontal="center" vertical="center" wrapText="1"/>
      <protection locked="0"/>
    </xf>
    <xf numFmtId="0" fontId="5" fillId="0" borderId="1" xfId="0" applyFont="1" applyBorder="1" applyAlignment="1" applyProtection="1">
      <alignment horizontal="center" vertical="center" wrapText="1"/>
    </xf>
    <xf numFmtId="0" fontId="5" fillId="0" borderId="2" xfId="0" applyFont="1" applyBorder="1" applyAlignment="1" applyProtection="1">
      <alignment horizontal="center" vertical="center"/>
    </xf>
    <xf numFmtId="0" fontId="5" fillId="0" borderId="3" xfId="0" applyFont="1" applyBorder="1" applyAlignment="1" applyProtection="1">
      <alignment horizontal="center" vertical="center"/>
    </xf>
    <xf numFmtId="0" fontId="5" fillId="0" borderId="4" xfId="0" applyFont="1" applyBorder="1" applyAlignment="1" applyProtection="1">
      <alignment horizontal="center" vertical="center"/>
    </xf>
    <xf numFmtId="0" fontId="5" fillId="0" borderId="5" xfId="0" applyFont="1" applyBorder="1" applyAlignment="1">
      <alignment horizontal="center" vertical="center" wrapText="1"/>
      <protection locked="0"/>
    </xf>
    <xf numFmtId="0" fontId="5" fillId="0" borderId="5" xfId="0" applyFont="1" applyBorder="1" applyAlignment="1" applyProtection="1">
      <alignment horizontal="center" vertical="center" wrapText="1"/>
    </xf>
    <xf numFmtId="0" fontId="5" fillId="0" borderId="6" xfId="0" applyFont="1" applyBorder="1" applyAlignment="1">
      <alignment horizontal="center" vertical="center" wrapText="1"/>
      <protection locked="0"/>
    </xf>
    <xf numFmtId="0" fontId="5" fillId="0" borderId="6" xfId="0" applyFont="1" applyBorder="1" applyAlignment="1" applyProtection="1">
      <alignment horizontal="center" vertical="center" wrapText="1"/>
    </xf>
    <xf numFmtId="0" fontId="5" fillId="0" borderId="7" xfId="0" applyFont="1" applyBorder="1" applyAlignment="1" applyProtection="1">
      <alignment horizontal="center" vertical="center"/>
    </xf>
    <xf numFmtId="0" fontId="5" fillId="0" borderId="7" xfId="0" applyFont="1" applyBorder="1" applyAlignment="1">
      <alignment horizontal="center" vertical="center"/>
      <protection locked="0"/>
    </xf>
    <xf numFmtId="49" fontId="6" fillId="0" borderId="7" xfId="53" applyNumberFormat="1" applyFont="1" applyBorder="1" applyProtection="1">
      <alignment horizontal="left" vertical="center" wrapText="1"/>
      <protection locked="0"/>
    </xf>
    <xf numFmtId="179" fontId="6" fillId="0" borderId="7" xfId="0" applyNumberFormat="1" applyFont="1" applyBorder="1" applyAlignment="1">
      <alignment horizontal="right" vertical="center"/>
      <protection locked="0"/>
    </xf>
    <xf numFmtId="49" fontId="6" fillId="0" borderId="7" xfId="53" applyNumberFormat="1" applyFont="1" applyBorder="1" applyAlignment="1" applyProtection="1">
      <alignment horizontal="center" vertical="center" wrapText="1"/>
      <protection locked="0"/>
    </xf>
    <xf numFmtId="0" fontId="3" fillId="0" borderId="2" xfId="0" applyFont="1" applyBorder="1" applyAlignment="1">
      <alignment horizontal="center" vertical="center" wrapText="1"/>
      <protection locked="0"/>
    </xf>
    <xf numFmtId="0" fontId="3" fillId="0" borderId="3" xfId="0" applyFont="1" applyBorder="1" applyAlignment="1">
      <alignment horizontal="center" vertical="center" wrapText="1"/>
      <protection locked="0"/>
    </xf>
    <xf numFmtId="0" fontId="3" fillId="0" borderId="4" xfId="0" applyFont="1" applyBorder="1" applyAlignment="1">
      <alignment horizontal="center" vertical="center" wrapText="1"/>
      <protection locked="0"/>
    </xf>
    <xf numFmtId="0" fontId="5" fillId="0" borderId="1"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6" xfId="0" applyFont="1" applyBorder="1" applyAlignment="1" applyProtection="1">
      <alignment horizontal="center" vertical="center"/>
    </xf>
    <xf numFmtId="0" fontId="3" fillId="0" borderId="7" xfId="0" applyFont="1" applyBorder="1" applyAlignment="1" applyProtection="1">
      <alignment horizontal="left" vertical="center" wrapText="1"/>
    </xf>
    <xf numFmtId="0" fontId="3" fillId="0" borderId="7" xfId="0" applyFont="1" applyBorder="1" applyAlignment="1">
      <alignment horizontal="left" vertical="center" wrapText="1"/>
      <protection locked="0"/>
    </xf>
    <xf numFmtId="0" fontId="3" fillId="0" borderId="0" xfId="0" applyFont="1" applyAlignment="1" applyProtection="1">
      <alignment horizontal="right" vertical="center"/>
    </xf>
    <xf numFmtId="0" fontId="4" fillId="0" borderId="0" xfId="0" applyFont="1" applyAlignment="1" applyProtection="1">
      <alignment horizontal="center" vertical="center" wrapText="1"/>
    </xf>
    <xf numFmtId="0" fontId="5" fillId="0" borderId="0" xfId="0" applyFont="1" applyAlignment="1" applyProtection="1">
      <alignment horizontal="left" vertical="center"/>
    </xf>
    <xf numFmtId="0" fontId="7" fillId="0" borderId="0" xfId="0" applyFont="1">
      <alignment vertical="top"/>
      <protection locked="0"/>
    </xf>
    <xf numFmtId="0" fontId="5" fillId="0" borderId="0" xfId="0" applyFont="1" applyAlignment="1" applyProtection="1">
      <alignment horizontal="right" vertical="center" wrapText="1"/>
    </xf>
    <xf numFmtId="0" fontId="5" fillId="0" borderId="2" xfId="0" applyFont="1" applyBorder="1" applyAlignment="1" applyProtection="1">
      <alignment horizontal="center" vertical="center" wrapText="1"/>
    </xf>
    <xf numFmtId="0" fontId="5" fillId="0" borderId="3"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7" xfId="0" applyFont="1" applyBorder="1" applyAlignment="1" applyProtection="1">
      <alignment horizontal="center" vertical="center" wrapText="1"/>
    </xf>
    <xf numFmtId="49" fontId="6" fillId="0" borderId="7" xfId="0" applyNumberFormat="1" applyFont="1" applyBorder="1" applyAlignment="1">
      <alignment horizontal="left" vertical="center" wrapText="1"/>
      <protection locked="0"/>
    </xf>
    <xf numFmtId="0" fontId="8" fillId="0" borderId="2" xfId="0" applyFont="1" applyBorder="1" applyAlignment="1">
      <alignment horizontal="center" vertical="center" wrapText="1"/>
      <protection locked="0"/>
    </xf>
    <xf numFmtId="0" fontId="8" fillId="0" borderId="3" xfId="0" applyFont="1" applyBorder="1" applyAlignment="1">
      <alignment horizontal="center" vertical="center" wrapText="1"/>
      <protection locked="0"/>
    </xf>
    <xf numFmtId="0" fontId="8" fillId="0" borderId="4" xfId="0" applyFont="1" applyBorder="1" applyAlignment="1">
      <alignment horizontal="center" vertical="center" wrapText="1"/>
      <protection locked="0"/>
    </xf>
    <xf numFmtId="0" fontId="9" fillId="0" borderId="0" xfId="0" applyFont="1" applyAlignment="1" applyProtection="1">
      <alignment horizontal="center" vertical="center"/>
    </xf>
    <xf numFmtId="0" fontId="9" fillId="0" borderId="0" xfId="0" applyFont="1" applyAlignment="1">
      <alignment horizontal="center" vertical="center"/>
      <protection locked="0"/>
    </xf>
    <xf numFmtId="0" fontId="10" fillId="0" borderId="0" xfId="0" applyFont="1" applyAlignment="1">
      <alignment horizontal="left" vertical="center"/>
      <protection locked="0"/>
    </xf>
    <xf numFmtId="0" fontId="10" fillId="0" borderId="0" xfId="0" applyFont="1" applyAlignment="1" applyProtection="1">
      <alignment vertical="center"/>
    </xf>
    <xf numFmtId="0" fontId="10" fillId="0" borderId="0" xfId="0" applyFont="1">
      <alignment vertical="top"/>
      <protection locked="0"/>
    </xf>
    <xf numFmtId="0" fontId="11" fillId="0" borderId="7" xfId="0" applyFont="1" applyBorder="1" applyAlignment="1" applyProtection="1">
      <alignment horizontal="center" vertical="center" wrapText="1"/>
    </xf>
    <xf numFmtId="0" fontId="11" fillId="0" borderId="7" xfId="0" applyFont="1" applyBorder="1" applyAlignment="1">
      <alignment horizontal="center" vertical="center"/>
      <protection locked="0"/>
    </xf>
    <xf numFmtId="0" fontId="11"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2" fillId="0" borderId="0" xfId="0" applyFont="1">
      <alignment vertical="top"/>
      <protection locked="0"/>
    </xf>
    <xf numFmtId="0" fontId="13" fillId="0" borderId="0" xfId="0" applyFont="1" applyAlignment="1" applyProtection="1"/>
    <xf numFmtId="0" fontId="13" fillId="0" borderId="0" xfId="0" applyFont="1" applyAlignment="1" applyProtection="1">
      <alignment horizontal="right" vertical="center"/>
    </xf>
    <xf numFmtId="0" fontId="9" fillId="0" borderId="0" xfId="0" applyFont="1" applyAlignment="1" applyProtection="1">
      <alignment horizontal="center" vertical="center" wrapText="1"/>
    </xf>
    <xf numFmtId="0" fontId="11" fillId="0" borderId="0" xfId="0" applyFont="1" applyAlignment="1" applyProtection="1">
      <alignment horizontal="left" vertical="center" wrapText="1"/>
    </xf>
    <xf numFmtId="0" fontId="11" fillId="0" borderId="0" xfId="0" applyFont="1" applyAlignment="1" applyProtection="1">
      <alignment wrapText="1"/>
    </xf>
    <xf numFmtId="0" fontId="11" fillId="0" borderId="0" xfId="0" applyFont="1" applyAlignment="1" applyProtection="1">
      <alignment horizontal="right" wrapText="1"/>
    </xf>
    <xf numFmtId="0" fontId="11" fillId="0" borderId="1" xfId="0" applyFont="1" applyBorder="1" applyAlignment="1" applyProtection="1">
      <alignment horizontal="center" vertical="center"/>
    </xf>
    <xf numFmtId="0" fontId="11" fillId="0" borderId="6" xfId="0" applyFont="1" applyBorder="1" applyAlignment="1" applyProtection="1">
      <alignment horizontal="center" vertical="center"/>
    </xf>
    <xf numFmtId="0" fontId="2" fillId="0" borderId="0" xfId="0" applyFont="1" applyAlignment="1" applyProtection="1">
      <alignment wrapText="1"/>
    </xf>
    <xf numFmtId="0" fontId="2" fillId="0" borderId="0" xfId="0" applyFont="1" applyAlignment="1">
      <protection locked="0"/>
    </xf>
    <xf numFmtId="0" fontId="8" fillId="0" borderId="0" xfId="0" applyFont="1" applyAlignment="1">
      <alignment vertical="top" wrapText="1"/>
      <protection locked="0"/>
    </xf>
    <xf numFmtId="0" fontId="5" fillId="0" borderId="0" xfId="0" applyFont="1" applyAlignment="1" applyProtection="1">
      <alignment horizontal="left" vertical="center" wrapText="1"/>
    </xf>
    <xf numFmtId="0" fontId="5" fillId="0" borderId="0" xfId="0" applyFont="1" applyAlignment="1" applyProtection="1">
      <alignment wrapText="1"/>
    </xf>
    <xf numFmtId="0" fontId="5" fillId="0" borderId="0" xfId="0" applyFont="1" applyAlignment="1">
      <alignment vertical="top" wrapText="1"/>
      <protection locked="0"/>
    </xf>
    <xf numFmtId="0" fontId="5" fillId="0" borderId="8" xfId="0" applyFont="1" applyBorder="1" applyAlignment="1" applyProtection="1">
      <alignment horizontal="center" vertical="center" wrapText="1"/>
    </xf>
    <xf numFmtId="0" fontId="5" fillId="0" borderId="8" xfId="0" applyFont="1" applyBorder="1" applyAlignment="1">
      <alignment horizontal="center" vertical="center" wrapText="1"/>
      <protection locked="0"/>
    </xf>
    <xf numFmtId="0" fontId="5" fillId="0" borderId="9" xfId="0" applyFont="1" applyBorder="1" applyAlignment="1" applyProtection="1">
      <alignment horizontal="center" vertical="center" wrapText="1"/>
    </xf>
    <xf numFmtId="0" fontId="5" fillId="0" borderId="9" xfId="0" applyFont="1" applyBorder="1" applyAlignment="1">
      <alignment horizontal="center" vertical="center" wrapText="1"/>
      <protection locked="0"/>
    </xf>
    <xf numFmtId="0" fontId="5" fillId="0" borderId="10" xfId="0" applyFont="1" applyBorder="1" applyAlignment="1" applyProtection="1">
      <alignment horizontal="center" vertical="center" wrapText="1"/>
    </xf>
    <xf numFmtId="0" fontId="5" fillId="0" borderId="10" xfId="0" applyFont="1" applyBorder="1" applyAlignment="1">
      <alignment horizontal="center" vertical="center" wrapText="1"/>
      <protection locked="0"/>
    </xf>
    <xf numFmtId="3" fontId="5" fillId="0" borderId="6" xfId="0" applyNumberFormat="1" applyFont="1" applyBorder="1" applyAlignment="1" applyProtection="1">
      <alignment horizontal="center" vertical="center"/>
    </xf>
    <xf numFmtId="0" fontId="3" fillId="0" borderId="11" xfId="0" applyFont="1" applyBorder="1" applyAlignment="1" applyProtection="1">
      <alignment horizontal="center" vertical="center"/>
    </xf>
    <xf numFmtId="0" fontId="3" fillId="0" borderId="12" xfId="0" applyFont="1" applyBorder="1" applyAlignment="1" applyProtection="1">
      <alignment horizontal="center" vertical="center"/>
    </xf>
    <xf numFmtId="0" fontId="8" fillId="0" borderId="0" xfId="0" applyFont="1" applyAlignment="1">
      <alignment horizontal="right" vertical="center"/>
      <protection locked="0"/>
    </xf>
    <xf numFmtId="0" fontId="8" fillId="0" borderId="0" xfId="0" applyFont="1" applyAlignment="1">
      <alignment horizontal="right" vertical="center" wrapText="1"/>
      <protection locked="0"/>
    </xf>
    <xf numFmtId="0" fontId="3" fillId="0" borderId="0" xfId="0" applyFont="1" applyAlignment="1" applyProtection="1">
      <alignment horizontal="right" vertical="center" wrapText="1"/>
    </xf>
    <xf numFmtId="0" fontId="5" fillId="0" borderId="0" xfId="0" applyFont="1" applyAlignment="1">
      <alignment horizontal="right" wrapText="1"/>
      <protection locked="0"/>
    </xf>
    <xf numFmtId="0" fontId="5" fillId="0" borderId="0" xfId="0" applyFont="1" applyAlignment="1" applyProtection="1">
      <alignment horizontal="right" wrapText="1"/>
    </xf>
    <xf numFmtId="0" fontId="5" fillId="0" borderId="12" xfId="0" applyFont="1" applyBorder="1" applyAlignment="1" applyProtection="1">
      <alignment horizontal="center" vertical="center" wrapText="1"/>
    </xf>
    <xf numFmtId="0" fontId="5" fillId="0" borderId="7" xfId="0" applyFont="1" applyBorder="1" applyAlignment="1">
      <alignment horizontal="center" vertical="center" wrapText="1"/>
      <protection locked="0"/>
    </xf>
    <xf numFmtId="0" fontId="5" fillId="0" borderId="10" xfId="0" applyFont="1" applyBorder="1" applyAlignment="1" applyProtection="1">
      <alignment horizontal="center" vertical="center"/>
    </xf>
    <xf numFmtId="0" fontId="5" fillId="0" borderId="10" xfId="0" applyFont="1" applyBorder="1" applyAlignment="1">
      <alignment horizontal="center" vertical="center"/>
      <protection locked="0"/>
    </xf>
    <xf numFmtId="0" fontId="8" fillId="0" borderId="10" xfId="0" applyFont="1" applyBorder="1" applyAlignment="1" applyProtection="1">
      <alignment horizontal="left" vertical="center" wrapText="1"/>
    </xf>
    <xf numFmtId="178" fontId="6" fillId="0" borderId="7" xfId="0" applyNumberFormat="1" applyFont="1" applyBorder="1" applyAlignment="1">
      <alignment horizontal="right" vertical="center"/>
      <protection locked="0"/>
    </xf>
    <xf numFmtId="49" fontId="6" fillId="0" borderId="7" xfId="53" applyNumberFormat="1" applyFont="1" applyBorder="1" applyAlignment="1" applyProtection="1">
      <alignment horizontal="left" vertical="center" wrapText="1" indent="1"/>
      <protection locked="0"/>
    </xf>
    <xf numFmtId="178" fontId="6" fillId="0" borderId="7" xfId="56" applyNumberFormat="1" applyFont="1" applyBorder="1" applyProtection="1">
      <alignment horizontal="right" vertical="center"/>
      <protection locked="0"/>
    </xf>
    <xf numFmtId="0" fontId="3" fillId="0" borderId="10" xfId="0" applyFont="1" applyBorder="1" applyAlignment="1" applyProtection="1">
      <alignment horizontal="center" vertical="center"/>
    </xf>
    <xf numFmtId="0" fontId="5" fillId="0" borderId="0" xfId="0" applyFont="1" applyAlignment="1" applyProtection="1">
      <alignment horizontal="right"/>
    </xf>
    <xf numFmtId="0" fontId="14" fillId="0" borderId="0" xfId="0" applyFont="1" applyAlignment="1">
      <alignment horizontal="right"/>
      <protection locked="0"/>
    </xf>
    <xf numFmtId="49" fontId="14" fillId="0" borderId="0" xfId="0" applyNumberFormat="1" applyFont="1" applyAlignment="1">
      <protection locked="0"/>
    </xf>
    <xf numFmtId="0" fontId="2" fillId="0" borderId="0" xfId="0" applyFont="1" applyAlignment="1" applyProtection="1">
      <alignment horizontal="right"/>
    </xf>
    <xf numFmtId="0" fontId="3" fillId="0" borderId="0" xfId="0" applyFont="1" applyAlignment="1" applyProtection="1">
      <alignment horizontal="right"/>
    </xf>
    <xf numFmtId="0" fontId="4" fillId="0" borderId="0" xfId="0" applyFont="1" applyAlignment="1">
      <alignment horizontal="center" vertical="center" wrapText="1"/>
      <protection locked="0"/>
    </xf>
    <xf numFmtId="0" fontId="5" fillId="0" borderId="1" xfId="0" applyFont="1" applyBorder="1" applyAlignment="1">
      <alignment horizontal="center" vertical="center"/>
      <protection locked="0"/>
    </xf>
    <xf numFmtId="49" fontId="5" fillId="0" borderId="8" xfId="0" applyNumberFormat="1" applyFont="1" applyBorder="1" applyAlignment="1">
      <alignment horizontal="center" vertical="center" wrapText="1"/>
      <protection locked="0"/>
    </xf>
    <xf numFmtId="0" fontId="5" fillId="0" borderId="8" xfId="0" applyFont="1" applyBorder="1" applyAlignment="1">
      <alignment horizontal="center" vertical="center"/>
      <protection locked="0"/>
    </xf>
    <xf numFmtId="0" fontId="5" fillId="0" borderId="6" xfId="0" applyFont="1" applyBorder="1" applyAlignment="1">
      <alignment horizontal="center" vertical="center"/>
      <protection locked="0"/>
    </xf>
    <xf numFmtId="49" fontId="5" fillId="0" borderId="10" xfId="0" applyNumberFormat="1" applyFont="1" applyBorder="1" applyAlignment="1">
      <alignment horizontal="center" vertical="center" wrapText="1"/>
      <protection locked="0"/>
    </xf>
    <xf numFmtId="49" fontId="5" fillId="0" borderId="10" xfId="0" applyNumberFormat="1" applyFont="1" applyBorder="1" applyAlignment="1">
      <alignment horizontal="center" vertical="center"/>
      <protection locked="0"/>
    </xf>
    <xf numFmtId="0" fontId="3" fillId="0" borderId="2" xfId="0" applyFont="1" applyBorder="1" applyAlignment="1">
      <alignment horizontal="center" vertical="center"/>
      <protection locked="0"/>
    </xf>
    <xf numFmtId="0" fontId="3" fillId="0" borderId="3" xfId="0" applyFont="1" applyBorder="1" applyAlignment="1">
      <alignment horizontal="center" vertical="center"/>
      <protection locked="0"/>
    </xf>
    <xf numFmtId="0" fontId="3" fillId="0" borderId="4" xfId="0" applyFont="1" applyBorder="1" applyAlignment="1">
      <alignment horizontal="center" vertical="center"/>
      <protection locked="0"/>
    </xf>
    <xf numFmtId="0" fontId="5" fillId="0" borderId="0" xfId="0" applyFont="1" applyAlignment="1" applyProtection="1">
      <alignment vertical="center"/>
    </xf>
    <xf numFmtId="0" fontId="3" fillId="0" borderId="0" xfId="0" applyFont="1" applyAlignment="1">
      <alignment horizontal="right" vertical="center" wrapText="1"/>
      <protection locked="0"/>
    </xf>
    <xf numFmtId="0" fontId="2" fillId="0" borderId="0" xfId="0" applyFont="1" applyProtection="1">
      <alignment vertical="top"/>
    </xf>
    <xf numFmtId="0" fontId="15" fillId="0" borderId="1" xfId="0" applyFont="1" applyBorder="1" applyAlignment="1">
      <alignment horizontal="center" vertical="center" wrapText="1"/>
      <protection locked="0"/>
    </xf>
    <xf numFmtId="0" fontId="15" fillId="0" borderId="1" xfId="0" applyFont="1" applyBorder="1" applyAlignment="1" applyProtection="1">
      <alignment horizontal="center" vertical="center" wrapText="1"/>
    </xf>
    <xf numFmtId="0" fontId="15" fillId="0" borderId="5" xfId="0" applyFont="1" applyBorder="1" applyAlignment="1">
      <alignment horizontal="center" vertical="center" wrapText="1"/>
      <protection locked="0"/>
    </xf>
    <xf numFmtId="0" fontId="15" fillId="0" borderId="5" xfId="0" applyFont="1" applyBorder="1" applyAlignment="1" applyProtection="1">
      <alignment horizontal="center" vertical="center" wrapText="1"/>
    </xf>
    <xf numFmtId="0" fontId="15" fillId="0" borderId="6" xfId="0" applyFont="1" applyBorder="1" applyAlignment="1">
      <alignment horizontal="center" vertical="center" wrapText="1"/>
      <protection locked="0"/>
    </xf>
    <xf numFmtId="0" fontId="15" fillId="0" borderId="6" xfId="0" applyFont="1" applyBorder="1" applyAlignment="1" applyProtection="1">
      <alignment horizontal="center" vertical="center" wrapText="1"/>
    </xf>
    <xf numFmtId="3" fontId="16" fillId="0" borderId="7" xfId="0" applyNumberFormat="1" applyFont="1" applyBorder="1" applyAlignment="1" applyProtection="1">
      <alignment horizontal="center" vertical="center"/>
    </xf>
    <xf numFmtId="0" fontId="17" fillId="0" borderId="0" xfId="0" applyFont="1" applyAlignment="1" applyProtection="1"/>
    <xf numFmtId="0" fontId="15" fillId="0" borderId="1" xfId="0" applyFont="1" applyBorder="1" applyAlignment="1" applyProtection="1">
      <alignment horizontal="center" vertical="center"/>
    </xf>
    <xf numFmtId="0" fontId="15" fillId="0" borderId="2" xfId="0" applyFont="1" applyBorder="1" applyAlignment="1" applyProtection="1">
      <alignment horizontal="center" vertical="center"/>
    </xf>
    <xf numFmtId="0" fontId="15" fillId="0" borderId="3" xfId="0" applyFont="1" applyBorder="1" applyAlignment="1" applyProtection="1">
      <alignment horizontal="center" vertical="center"/>
    </xf>
    <xf numFmtId="0" fontId="15" fillId="0" borderId="4" xfId="0" applyFont="1" applyBorder="1" applyAlignment="1" applyProtection="1">
      <alignment horizontal="center" vertical="center"/>
    </xf>
    <xf numFmtId="0" fontId="15" fillId="0" borderId="5" xfId="0" applyFont="1" applyBorder="1" applyAlignment="1" applyProtection="1">
      <alignment horizontal="center" vertical="center"/>
    </xf>
    <xf numFmtId="0" fontId="15" fillId="0" borderId="13" xfId="0" applyFont="1" applyBorder="1" applyAlignment="1" applyProtection="1">
      <alignment horizontal="center" vertical="center"/>
    </xf>
    <xf numFmtId="0" fontId="15" fillId="0" borderId="8" xfId="0" applyFont="1" applyBorder="1" applyAlignment="1" applyProtection="1">
      <alignment horizontal="center" vertical="center"/>
    </xf>
    <xf numFmtId="0" fontId="15" fillId="0" borderId="11" xfId="0" applyFont="1" applyBorder="1" applyAlignment="1" applyProtection="1">
      <alignment horizontal="center" vertical="center"/>
    </xf>
    <xf numFmtId="0" fontId="15" fillId="0" borderId="10" xfId="0" applyFont="1" applyBorder="1" applyAlignment="1" applyProtection="1">
      <alignment horizontal="center" vertical="center"/>
    </xf>
    <xf numFmtId="0" fontId="15" fillId="0" borderId="6" xfId="0" applyFont="1" applyBorder="1" applyAlignment="1" applyProtection="1">
      <alignment horizontal="center" vertical="center"/>
    </xf>
    <xf numFmtId="0" fontId="15" fillId="0" borderId="7" xfId="0" applyFont="1" applyBorder="1" applyAlignment="1" applyProtection="1">
      <alignment horizontal="center" vertical="center" wrapText="1"/>
    </xf>
    <xf numFmtId="0" fontId="17" fillId="0" borderId="0" xfId="0" applyFont="1" applyProtection="1">
      <alignment vertical="top"/>
    </xf>
    <xf numFmtId="0" fontId="2" fillId="0" borderId="0" xfId="0" applyFont="1">
      <alignment vertical="top"/>
      <protection locked="0"/>
    </xf>
    <xf numFmtId="49" fontId="2" fillId="0" borderId="0" xfId="0" applyNumberFormat="1" applyFont="1" applyAlignment="1">
      <protection locked="0"/>
    </xf>
    <xf numFmtId="0" fontId="4" fillId="0" borderId="0" xfId="0" applyFont="1" applyAlignment="1">
      <alignment horizontal="center" vertical="center"/>
      <protection locked="0"/>
    </xf>
    <xf numFmtId="0" fontId="5" fillId="0" borderId="0" xfId="0" applyFont="1" applyAlignment="1">
      <protection locked="0"/>
    </xf>
    <xf numFmtId="0" fontId="5" fillId="0" borderId="2" xfId="0" applyFont="1" applyBorder="1" applyAlignment="1">
      <alignment horizontal="center" vertical="center"/>
      <protection locked="0"/>
    </xf>
    <xf numFmtId="0" fontId="5" fillId="0" borderId="5" xfId="0" applyFont="1" applyBorder="1" applyAlignment="1">
      <alignment horizontal="center" vertical="center"/>
      <protection locked="0"/>
    </xf>
    <xf numFmtId="3" fontId="5" fillId="0" borderId="7" xfId="0" applyNumberFormat="1" applyFont="1" applyBorder="1" applyAlignment="1">
      <alignment horizontal="center" vertical="center"/>
      <protection locked="0"/>
    </xf>
    <xf numFmtId="0" fontId="5" fillId="0" borderId="3" xfId="0" applyFont="1" applyBorder="1" applyAlignment="1">
      <alignment horizontal="center" vertical="center"/>
      <protection locked="0"/>
    </xf>
    <xf numFmtId="0" fontId="5" fillId="0" borderId="4" xfId="0" applyFont="1" applyBorder="1" applyAlignment="1">
      <alignment horizontal="center" vertical="center"/>
      <protection locked="0"/>
    </xf>
    <xf numFmtId="0" fontId="5" fillId="0" borderId="2" xfId="0" applyFont="1" applyBorder="1" applyAlignment="1">
      <alignment horizontal="center" vertical="center" wrapText="1"/>
      <protection locked="0"/>
    </xf>
    <xf numFmtId="0" fontId="5" fillId="0" borderId="4" xfId="0" applyFont="1" applyBorder="1" applyAlignment="1">
      <alignment horizontal="center" vertical="center" wrapText="1"/>
      <protection locked="0"/>
    </xf>
    <xf numFmtId="0" fontId="5" fillId="0" borderId="0" xfId="0" applyFont="1">
      <alignment vertical="top"/>
      <protection locked="0"/>
    </xf>
    <xf numFmtId="0" fontId="2" fillId="0" borderId="0" xfId="0" applyFont="1" applyAlignment="1" applyProtection="1">
      <alignment horizontal="center" wrapText="1"/>
    </xf>
    <xf numFmtId="0" fontId="8" fillId="0" borderId="0" xfId="0" applyFont="1" applyAlignment="1" applyProtection="1"/>
    <xf numFmtId="0" fontId="3" fillId="0" borderId="0" xfId="0" applyFont="1" applyAlignment="1" applyProtection="1">
      <alignment horizontal="right" wrapText="1"/>
    </xf>
    <xf numFmtId="0" fontId="18" fillId="0" borderId="0" xfId="0" applyFont="1" applyAlignment="1" applyProtection="1">
      <alignment horizontal="center" vertical="center" wrapText="1"/>
    </xf>
    <xf numFmtId="0" fontId="5" fillId="0" borderId="0" xfId="0" applyFont="1" applyAlignment="1">
      <alignment horizontal="left" vertical="center" wrapText="1"/>
      <protection locked="0"/>
    </xf>
    <xf numFmtId="0" fontId="19" fillId="2" borderId="14" xfId="57" applyFont="1" applyFill="1" applyBorder="1" applyAlignment="1" applyProtection="1">
      <alignment horizontal="left" vertical="top" wrapText="1"/>
    </xf>
    <xf numFmtId="0" fontId="19" fillId="2" borderId="0" xfId="57" applyFont="1" applyFill="1" applyAlignment="1" applyProtection="1">
      <alignment horizontal="left" vertical="top" wrapText="1"/>
    </xf>
    <xf numFmtId="0" fontId="2" fillId="0" borderId="0" xfId="0" applyFont="1" applyAlignment="1" applyProtection="1">
      <alignment horizontal="right" vertical="center"/>
    </xf>
    <xf numFmtId="49" fontId="5" fillId="0" borderId="2" xfId="0" applyNumberFormat="1" applyFont="1" applyBorder="1" applyAlignment="1" applyProtection="1">
      <alignment horizontal="center" vertical="center" wrapText="1"/>
    </xf>
    <xf numFmtId="49" fontId="5" fillId="0" borderId="4" xfId="0" applyNumberFormat="1" applyFont="1" applyBorder="1" applyAlignment="1" applyProtection="1">
      <alignment horizontal="center" vertical="center" wrapText="1"/>
    </xf>
    <xf numFmtId="0" fontId="5" fillId="0" borderId="8" xfId="0" applyFont="1" applyBorder="1" applyAlignment="1" applyProtection="1">
      <alignment horizontal="center" vertical="center"/>
    </xf>
    <xf numFmtId="49" fontId="5" fillId="0" borderId="7" xfId="0" applyNumberFormat="1" applyFont="1" applyBorder="1" applyAlignment="1" applyProtection="1">
      <alignment horizontal="center" vertical="center"/>
    </xf>
    <xf numFmtId="49" fontId="5" fillId="0" borderId="7" xfId="0" applyNumberFormat="1" applyFont="1" applyBorder="1" applyAlignment="1">
      <alignment horizontal="center" vertical="center"/>
      <protection locked="0"/>
    </xf>
    <xf numFmtId="49" fontId="6" fillId="0" borderId="7" xfId="53" applyNumberFormat="1" applyFont="1" applyBorder="1" applyAlignment="1" applyProtection="1">
      <alignment horizontal="left" vertical="center" wrapText="1" indent="2"/>
      <protection locked="0"/>
    </xf>
    <xf numFmtId="0" fontId="3" fillId="0" borderId="2" xfId="0" applyFont="1" applyBorder="1" applyAlignment="1" applyProtection="1">
      <alignment horizontal="center" vertical="center"/>
    </xf>
    <xf numFmtId="0" fontId="3" fillId="0" borderId="4" xfId="0" applyFont="1" applyBorder="1" applyAlignment="1" applyProtection="1">
      <alignment horizontal="center" vertical="center"/>
    </xf>
    <xf numFmtId="0" fontId="20" fillId="0" borderId="0" xfId="0" applyFont="1" applyAlignment="1" applyProtection="1">
      <alignment horizontal="center" vertical="center"/>
    </xf>
    <xf numFmtId="0" fontId="3" fillId="0" borderId="7" xfId="0" applyFont="1" applyBorder="1" applyAlignment="1" applyProtection="1">
      <alignment vertical="center"/>
    </xf>
    <xf numFmtId="49" fontId="21" fillId="0" borderId="7" xfId="53" applyNumberFormat="1" applyFont="1" applyBorder="1" applyProtection="1">
      <alignment horizontal="left" vertical="center" wrapText="1"/>
      <protection locked="0"/>
    </xf>
    <xf numFmtId="179" fontId="6" fillId="0" borderId="7" xfId="54" applyNumberFormat="1" applyFont="1" applyBorder="1" applyProtection="1">
      <alignment horizontal="right" vertical="center"/>
      <protection locked="0"/>
    </xf>
    <xf numFmtId="0" fontId="3" fillId="0" borderId="7" xfId="0" applyFont="1" applyBorder="1" applyAlignment="1">
      <alignment vertical="center"/>
      <protection locked="0"/>
    </xf>
    <xf numFmtId="0" fontId="22" fillId="0" borderId="7" xfId="0" applyFont="1" applyBorder="1" applyAlignment="1" applyProtection="1">
      <alignment horizontal="center" vertical="center"/>
    </xf>
    <xf numFmtId="0" fontId="22" fillId="0" borderId="7" xfId="0" applyFont="1" applyBorder="1" applyAlignment="1" applyProtection="1">
      <alignment vertical="center"/>
    </xf>
    <xf numFmtId="0" fontId="3" fillId="0" borderId="7" xfId="0" applyFont="1" applyBorder="1" applyAlignment="1" applyProtection="1">
      <alignment horizontal="left" vertical="center"/>
    </xf>
    <xf numFmtId="0" fontId="22" fillId="0" borderId="7" xfId="0" applyFont="1" applyBorder="1" applyAlignment="1">
      <alignment horizontal="center" vertical="center"/>
      <protection locked="0"/>
    </xf>
    <xf numFmtId="179" fontId="23" fillId="0" borderId="7" xfId="0" applyNumberFormat="1" applyFont="1" applyBorder="1" applyAlignment="1">
      <alignment horizontal="right" vertical="center"/>
      <protection locked="0"/>
    </xf>
    <xf numFmtId="3" fontId="15" fillId="0" borderId="7" xfId="0" applyNumberFormat="1" applyFont="1" applyBorder="1" applyAlignment="1" applyProtection="1">
      <alignment horizontal="center" vertical="center"/>
    </xf>
    <xf numFmtId="0" fontId="15"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5" fillId="0" borderId="0" xfId="0" applyFont="1" applyAlignment="1" applyProtection="1">
      <alignment horizontal="left" vertical="center"/>
    </xf>
    <xf numFmtId="0" fontId="15" fillId="0" borderId="0" xfId="0" applyFont="1" applyAlignment="1" applyProtection="1"/>
    <xf numFmtId="0" fontId="5" fillId="0" borderId="3" xfId="0" applyFont="1" applyBorder="1" applyAlignment="1">
      <alignment horizontal="center" vertical="center" wrapText="1"/>
      <protection locked="0"/>
    </xf>
    <xf numFmtId="0" fontId="15" fillId="0" borderId="0" xfId="0" applyFont="1" applyAlignment="1">
      <protection locked="0"/>
    </xf>
    <xf numFmtId="0" fontId="24" fillId="0" borderId="0" xfId="0" applyFont="1" applyAlignment="1">
      <protection locked="0"/>
    </xf>
    <xf numFmtId="0" fontId="5" fillId="0" borderId="12" xfId="0" applyFont="1" applyBorder="1" applyAlignment="1" applyProtection="1">
      <alignment horizontal="center" vertical="center"/>
    </xf>
    <xf numFmtId="0" fontId="15" fillId="0" borderId="0" xfId="0" applyFont="1" applyAlignment="1">
      <alignment horizontal="right"/>
      <protection locked="0"/>
    </xf>
    <xf numFmtId="0" fontId="15" fillId="0" borderId="0" xfId="0" applyFont="1" applyAlignment="1" applyProtection="1">
      <alignment horizontal="right" vertical="center"/>
    </xf>
    <xf numFmtId="179" fontId="21" fillId="0" borderId="7" xfId="0" applyNumberFormat="1" applyFont="1" applyBorder="1" applyAlignment="1">
      <alignment horizontal="right" vertical="center"/>
      <protection locked="0"/>
    </xf>
    <xf numFmtId="0" fontId="3" fillId="0" borderId="7" xfId="0" applyFont="1" applyBorder="1" applyAlignment="1">
      <alignment horizontal="left" vertical="center"/>
      <protection locked="0"/>
    </xf>
    <xf numFmtId="0" fontId="21" fillId="0" borderId="7" xfId="0" applyFont="1" applyBorder="1" applyAlignment="1">
      <alignment horizontal="left" vertical="center"/>
      <protection locked="0"/>
    </xf>
    <xf numFmtId="0" fontId="21" fillId="0" borderId="6" xfId="0" applyFont="1" applyBorder="1" applyAlignment="1">
      <alignment horizontal="left" vertical="center"/>
      <protection locked="0"/>
    </xf>
    <xf numFmtId="0" fontId="22" fillId="0" borderId="6" xfId="0" applyFont="1" applyBorder="1" applyAlignment="1" applyProtection="1">
      <alignment horizontal="center" vertical="center"/>
    </xf>
    <xf numFmtId="0" fontId="3" fillId="0" borderId="6" xfId="0" applyFont="1" applyBorder="1" applyAlignment="1" applyProtection="1">
      <alignment horizontal="left" vertical="center"/>
    </xf>
    <xf numFmtId="0" fontId="22" fillId="0" borderId="6" xfId="0" applyFont="1" applyBorder="1" applyAlignment="1">
      <alignment horizontal="center" vertical="center"/>
      <protection locked="0"/>
    </xf>
  </cellXfs>
  <cellStyles count="58">
    <cellStyle name="常规" xfId="0" builtinId="0"/>
    <cellStyle name="货币[0]" xfId="1" builtinId="7"/>
    <cellStyle name="20% - 强调文字颜色 3" xfId="2" builtinId="38"/>
    <cellStyle name="输入" xfId="3" builtinId="20"/>
    <cellStyle name="货币" xfId="4" builtinId="4"/>
    <cellStyle name="千位分隔[0]" xfId="5" builtinId="6"/>
    <cellStyle name="DateTimeStyle"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DateStyle"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PercentStyle" xfId="35"/>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umberStyle" xfId="52"/>
    <cellStyle name="TextStyle" xfId="53"/>
    <cellStyle name="MoneyStyle" xfId="54"/>
    <cellStyle name="TimeStyle" xfId="55"/>
    <cellStyle name="IntegralNumberStyle" xfId="56"/>
    <cellStyle name="Normal"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2"/>
  <sheetViews>
    <sheetView showZeros="0" workbookViewId="0">
      <pane ySplit="1" topLeftCell="A2" activePane="bottomLeft" state="frozen"/>
      <selection/>
      <selection pane="bottomLeft" activeCell="F8" sqref="F8"/>
    </sheetView>
  </sheetViews>
  <sheetFormatPr defaultColWidth="10.6555555555556" defaultRowHeight="12" customHeight="1" outlineLevelCol="3"/>
  <cols>
    <col min="1" max="1" width="37.1555555555556" customWidth="1"/>
    <col min="2" max="2" width="41.5" customWidth="1"/>
    <col min="3" max="3" width="42.6555555555556" customWidth="1"/>
    <col min="4" max="4" width="39.5" customWidth="1"/>
  </cols>
  <sheetData>
    <row r="1" customHeight="1" spans="1:4">
      <c r="A1" s="1"/>
      <c r="B1" s="1"/>
      <c r="C1" s="1"/>
      <c r="D1" s="1"/>
    </row>
    <row r="2" ht="19.5" customHeight="1" spans="4:4">
      <c r="D2" s="100" t="s">
        <v>0</v>
      </c>
    </row>
    <row r="3" ht="36" customHeight="1" spans="1:4">
      <c r="A3" s="5" t="str">
        <f>"2025"&amp;"年部门财务收支预算总表"</f>
        <v>2025年部门财务收支预算总表</v>
      </c>
      <c r="B3" s="5"/>
      <c r="C3" s="5"/>
      <c r="D3" s="5"/>
    </row>
    <row r="4" ht="24" customHeight="1" spans="1:4">
      <c r="A4" s="175" t="str">
        <f>"单位名称："&amp;"景洪市职业高级中学"</f>
        <v>单位名称：景洪市职业高级中学</v>
      </c>
      <c r="B4" s="175"/>
      <c r="C4" s="162"/>
      <c r="D4" s="182" t="s">
        <v>1</v>
      </c>
    </row>
    <row r="5" ht="19.5" customHeight="1" spans="1:4">
      <c r="A5" s="123" t="s">
        <v>2</v>
      </c>
      <c r="B5" s="125"/>
      <c r="C5" s="123" t="s">
        <v>3</v>
      </c>
      <c r="D5" s="125"/>
    </row>
    <row r="6" ht="19.5" customHeight="1" spans="1:4">
      <c r="A6" s="122" t="s">
        <v>4</v>
      </c>
      <c r="B6" s="122" t="s">
        <v>5</v>
      </c>
      <c r="C6" s="122" t="s">
        <v>6</v>
      </c>
      <c r="D6" s="26" t="s">
        <v>5</v>
      </c>
    </row>
    <row r="7" ht="19.5" customHeight="1" spans="1:4">
      <c r="A7" s="131"/>
      <c r="B7" s="131"/>
      <c r="C7" s="131"/>
      <c r="D7" s="28"/>
    </row>
    <row r="8" ht="20.25" customHeight="1" spans="1:4">
      <c r="A8" s="169" t="s">
        <v>7</v>
      </c>
      <c r="B8" s="183">
        <v>52814211.67</v>
      </c>
      <c r="C8" s="169" t="str">
        <f>"一"&amp;"、"&amp;"教育支出"</f>
        <v>一、教育支出</v>
      </c>
      <c r="D8" s="183">
        <v>44329960.87</v>
      </c>
    </row>
    <row r="9" ht="20.25" customHeight="1" spans="1:4">
      <c r="A9" s="169" t="s">
        <v>8</v>
      </c>
      <c r="B9" s="183"/>
      <c r="C9" s="169" t="str">
        <f>"二"&amp;"、"&amp;"社会保障和就业支出"</f>
        <v>二、社会保障和就业支出</v>
      </c>
      <c r="D9" s="183">
        <v>4998364.16</v>
      </c>
    </row>
    <row r="10" ht="20.25" customHeight="1" spans="1:4">
      <c r="A10" s="169" t="s">
        <v>9</v>
      </c>
      <c r="B10" s="183"/>
      <c r="C10" s="169" t="str">
        <f>"三"&amp;"、"&amp;"卫生健康支出"</f>
        <v>三、卫生健康支出</v>
      </c>
      <c r="D10" s="183">
        <v>4383734.84</v>
      </c>
    </row>
    <row r="11" ht="21.75" customHeight="1" spans="1:4">
      <c r="A11" s="169" t="s">
        <v>10</v>
      </c>
      <c r="B11" s="183">
        <v>800000</v>
      </c>
      <c r="C11" s="169" t="str">
        <f>"四"&amp;"、"&amp;"住房保障支出"</f>
        <v>四、住房保障支出</v>
      </c>
      <c r="D11" s="183">
        <v>4023151.8</v>
      </c>
    </row>
    <row r="12" ht="21.75" customHeight="1" spans="1:4">
      <c r="A12" s="169" t="s">
        <v>11</v>
      </c>
      <c r="B12" s="183">
        <v>4121000</v>
      </c>
      <c r="C12" s="184"/>
      <c r="D12" s="183"/>
    </row>
    <row r="13" ht="21.75" customHeight="1" spans="1:4">
      <c r="A13" s="185" t="s">
        <v>12</v>
      </c>
      <c r="B13" s="183"/>
      <c r="C13" s="184"/>
      <c r="D13" s="183"/>
    </row>
    <row r="14" ht="20.25" customHeight="1" spans="1:4">
      <c r="A14" s="185" t="s">
        <v>13</v>
      </c>
      <c r="B14" s="183"/>
      <c r="C14" s="184"/>
      <c r="D14" s="183"/>
    </row>
    <row r="15" ht="20.25" customHeight="1" spans="1:4">
      <c r="A15" s="185" t="s">
        <v>14</v>
      </c>
      <c r="B15" s="183"/>
      <c r="C15" s="184"/>
      <c r="D15" s="183"/>
    </row>
    <row r="16" ht="20.25" customHeight="1" spans="1:4">
      <c r="A16" s="186" t="s">
        <v>15</v>
      </c>
      <c r="B16" s="183"/>
      <c r="C16" s="184"/>
      <c r="D16" s="183"/>
    </row>
    <row r="17" ht="20.25" customHeight="1" spans="1:4">
      <c r="A17" s="186" t="s">
        <v>16</v>
      </c>
      <c r="B17" s="183">
        <v>4121000</v>
      </c>
      <c r="C17" s="184"/>
      <c r="D17" s="183"/>
    </row>
    <row r="18" ht="20.25" customHeight="1" spans="1:4">
      <c r="A18" s="187" t="s">
        <v>17</v>
      </c>
      <c r="B18" s="171">
        <v>57735211.67</v>
      </c>
      <c r="C18" s="167" t="s">
        <v>18</v>
      </c>
      <c r="D18" s="171">
        <v>57735211.67</v>
      </c>
    </row>
    <row r="19" ht="20.25" customHeight="1" spans="1:4">
      <c r="A19" s="188" t="s">
        <v>19</v>
      </c>
      <c r="B19" s="183"/>
      <c r="C19" s="169" t="s">
        <v>20</v>
      </c>
      <c r="D19" s="183"/>
    </row>
    <row r="20" ht="20.25" customHeight="1" spans="1:4">
      <c r="A20" s="188" t="s">
        <v>21</v>
      </c>
      <c r="B20" s="183"/>
      <c r="C20" s="169" t="s">
        <v>21</v>
      </c>
      <c r="D20" s="183"/>
    </row>
    <row r="21" ht="20.25" customHeight="1" spans="1:4">
      <c r="A21" s="188" t="s">
        <v>22</v>
      </c>
      <c r="B21" s="183"/>
      <c r="C21" s="169" t="s">
        <v>23</v>
      </c>
      <c r="D21" s="183"/>
    </row>
    <row r="22" ht="20.25" customHeight="1" spans="1:4">
      <c r="A22" s="189" t="s">
        <v>24</v>
      </c>
      <c r="B22" s="171">
        <v>57735211.67</v>
      </c>
      <c r="C22" s="167" t="s">
        <v>25</v>
      </c>
      <c r="D22" s="171">
        <v>57735211.67</v>
      </c>
    </row>
  </sheetData>
  <mergeCells count="8">
    <mergeCell ref="A3:D3"/>
    <mergeCell ref="A4:B4"/>
    <mergeCell ref="A5:B5"/>
    <mergeCell ref="C5:D5"/>
    <mergeCell ref="A6:A7"/>
    <mergeCell ref="B6:B7"/>
    <mergeCell ref="C6:C7"/>
    <mergeCell ref="D6:D7"/>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10"/>
  <sheetViews>
    <sheetView showZeros="0" topLeftCell="E1" workbookViewId="0">
      <pane ySplit="1" topLeftCell="A2" activePane="bottomLeft" state="frozen"/>
      <selection/>
      <selection pane="bottomLeft" activeCell="A1" sqref="A1"/>
    </sheetView>
  </sheetViews>
  <sheetFormatPr defaultColWidth="10.6555555555556" defaultRowHeight="14.25" customHeight="1"/>
  <cols>
    <col min="1" max="1" width="20.5111111111111" customWidth="1"/>
    <col min="2" max="2" width="34.1666666666667" customWidth="1"/>
    <col min="3" max="19" width="20.6666666666667" customWidth="1"/>
  </cols>
  <sheetData>
    <row r="1" customHeight="1" spans="1:19">
      <c r="A1" s="1"/>
      <c r="B1" s="1"/>
      <c r="C1" s="1"/>
      <c r="D1" s="1"/>
      <c r="E1" s="1"/>
      <c r="F1" s="1"/>
      <c r="G1" s="1"/>
      <c r="H1" s="1"/>
      <c r="I1" s="1"/>
      <c r="J1" s="1"/>
      <c r="K1" s="1"/>
      <c r="L1" s="1"/>
      <c r="M1" s="1"/>
      <c r="N1" s="1"/>
      <c r="O1" s="1"/>
      <c r="P1" s="1"/>
      <c r="Q1" s="1"/>
      <c r="R1" s="1"/>
      <c r="S1" s="1"/>
    </row>
    <row r="2" ht="19.5" customHeight="1" spans="10:19">
      <c r="J2" s="113"/>
      <c r="O2" s="68"/>
      <c r="P2" s="68"/>
      <c r="Q2" s="68"/>
      <c r="R2" s="68"/>
      <c r="S2" s="4" t="s">
        <v>26</v>
      </c>
    </row>
    <row r="3" ht="57.75" customHeight="1" spans="1:19">
      <c r="A3" s="136" t="str">
        <f>"2025"&amp;"年部门收入预算表"</f>
        <v>2025年部门收入预算表</v>
      </c>
      <c r="B3" s="136"/>
      <c r="C3" s="136"/>
      <c r="D3" s="136"/>
      <c r="E3" s="136"/>
      <c r="F3" s="136"/>
      <c r="G3" s="136"/>
      <c r="H3" s="136"/>
      <c r="I3" s="136"/>
      <c r="J3" s="136"/>
      <c r="K3" s="136"/>
      <c r="L3" s="136"/>
      <c r="M3" s="136"/>
      <c r="N3" s="136"/>
      <c r="O3" s="136"/>
      <c r="P3" s="136"/>
      <c r="Q3" s="136"/>
      <c r="R3" s="136"/>
      <c r="S3" s="136"/>
    </row>
    <row r="4" ht="24" customHeight="1" spans="1:19">
      <c r="A4" s="175" t="str">
        <f>"单位名称："&amp;"景洪市职业高级中学"</f>
        <v>单位名称：景洪市职业高级中学</v>
      </c>
      <c r="B4" s="175"/>
      <c r="C4" s="175"/>
      <c r="D4" s="175"/>
      <c r="E4" s="176"/>
      <c r="F4" s="176"/>
      <c r="G4" s="176"/>
      <c r="H4" s="176"/>
      <c r="I4" s="176"/>
      <c r="J4" s="178"/>
      <c r="K4" s="176"/>
      <c r="L4" s="176"/>
      <c r="M4" s="176"/>
      <c r="N4" s="176"/>
      <c r="O4" s="179"/>
      <c r="P4" s="179"/>
      <c r="Q4" s="179"/>
      <c r="R4" s="179"/>
      <c r="S4" s="181" t="s">
        <v>1</v>
      </c>
    </row>
    <row r="5" ht="18.75" customHeight="1" spans="1:19">
      <c r="A5" s="9" t="s">
        <v>27</v>
      </c>
      <c r="B5" s="74" t="s">
        <v>28</v>
      </c>
      <c r="C5" s="74" t="s">
        <v>29</v>
      </c>
      <c r="D5" s="177" t="s">
        <v>30</v>
      </c>
      <c r="E5" s="177"/>
      <c r="F5" s="177"/>
      <c r="G5" s="177"/>
      <c r="H5" s="177"/>
      <c r="I5" s="177"/>
      <c r="J5" s="177"/>
      <c r="K5" s="177"/>
      <c r="L5" s="177"/>
      <c r="M5" s="177"/>
      <c r="N5" s="144"/>
      <c r="O5" s="177" t="s">
        <v>19</v>
      </c>
      <c r="P5" s="177"/>
      <c r="Q5" s="177"/>
      <c r="R5" s="177"/>
      <c r="S5" s="144"/>
    </row>
    <row r="6" ht="19.5" customHeight="1" spans="1:19">
      <c r="A6" s="14"/>
      <c r="B6" s="76"/>
      <c r="C6" s="76"/>
      <c r="D6" s="76" t="s">
        <v>31</v>
      </c>
      <c r="E6" s="76" t="s">
        <v>32</v>
      </c>
      <c r="F6" s="76" t="s">
        <v>33</v>
      </c>
      <c r="G6" s="76" t="s">
        <v>34</v>
      </c>
      <c r="H6" s="76" t="s">
        <v>35</v>
      </c>
      <c r="I6" s="180" t="s">
        <v>36</v>
      </c>
      <c r="J6" s="180"/>
      <c r="K6" s="180"/>
      <c r="L6" s="180"/>
      <c r="M6" s="180"/>
      <c r="N6" s="89"/>
      <c r="O6" s="76" t="s">
        <v>31</v>
      </c>
      <c r="P6" s="76" t="s">
        <v>32</v>
      </c>
      <c r="Q6" s="76" t="s">
        <v>33</v>
      </c>
      <c r="R6" s="76" t="s">
        <v>34</v>
      </c>
      <c r="S6" s="76" t="s">
        <v>37</v>
      </c>
    </row>
    <row r="7" ht="33.75" customHeight="1" spans="1:19">
      <c r="A7" s="16"/>
      <c r="B7" s="78"/>
      <c r="C7" s="78"/>
      <c r="D7" s="78"/>
      <c r="E7" s="78"/>
      <c r="F7" s="78"/>
      <c r="G7" s="78"/>
      <c r="H7" s="78"/>
      <c r="I7" s="77" t="s">
        <v>31</v>
      </c>
      <c r="J7" s="77" t="s">
        <v>38</v>
      </c>
      <c r="K7" s="77" t="s">
        <v>39</v>
      </c>
      <c r="L7" s="77" t="s">
        <v>40</v>
      </c>
      <c r="M7" s="77" t="s">
        <v>41</v>
      </c>
      <c r="N7" s="77" t="s">
        <v>42</v>
      </c>
      <c r="O7" s="78"/>
      <c r="P7" s="78"/>
      <c r="Q7" s="78"/>
      <c r="R7" s="78"/>
      <c r="S7" s="78"/>
    </row>
    <row r="8" ht="16.5" customHeight="1" spans="1:19">
      <c r="A8" s="51">
        <v>1</v>
      </c>
      <c r="B8" s="51">
        <v>2</v>
      </c>
      <c r="C8" s="51">
        <v>3</v>
      </c>
      <c r="D8" s="51">
        <v>4</v>
      </c>
      <c r="E8" s="51">
        <v>5</v>
      </c>
      <c r="F8" s="51">
        <v>6</v>
      </c>
      <c r="G8" s="51">
        <v>7</v>
      </c>
      <c r="H8" s="51">
        <v>8</v>
      </c>
      <c r="I8" s="51">
        <v>9</v>
      </c>
      <c r="J8" s="51">
        <v>10</v>
      </c>
      <c r="K8" s="51">
        <v>11</v>
      </c>
      <c r="L8" s="51">
        <v>12</v>
      </c>
      <c r="M8" s="51">
        <v>13</v>
      </c>
      <c r="N8" s="51">
        <v>14</v>
      </c>
      <c r="O8" s="51">
        <v>15</v>
      </c>
      <c r="P8" s="51">
        <v>16</v>
      </c>
      <c r="Q8" s="51">
        <v>17</v>
      </c>
      <c r="R8" s="51">
        <v>18</v>
      </c>
      <c r="S8" s="51">
        <v>19</v>
      </c>
    </row>
    <row r="9" ht="18" customHeight="1" spans="1:19">
      <c r="A9" s="20" t="s">
        <v>43</v>
      </c>
      <c r="B9" s="20" t="s">
        <v>44</v>
      </c>
      <c r="C9" s="21">
        <v>57735211.67</v>
      </c>
      <c r="D9" s="21">
        <v>57735211.67</v>
      </c>
      <c r="E9" s="21">
        <v>52814211.67</v>
      </c>
      <c r="F9" s="21"/>
      <c r="G9" s="21"/>
      <c r="H9" s="21">
        <v>800000</v>
      </c>
      <c r="I9" s="21">
        <v>4121000</v>
      </c>
      <c r="J9" s="21"/>
      <c r="K9" s="21"/>
      <c r="L9" s="21"/>
      <c r="M9" s="21"/>
      <c r="N9" s="21">
        <v>4121000</v>
      </c>
      <c r="O9" s="21"/>
      <c r="P9" s="21"/>
      <c r="Q9" s="21"/>
      <c r="R9" s="21"/>
      <c r="S9" s="21"/>
    </row>
    <row r="10" ht="18" customHeight="1" spans="1:19">
      <c r="A10" s="22" t="s">
        <v>29</v>
      </c>
      <c r="B10" s="22"/>
      <c r="C10" s="21">
        <v>57735211.67</v>
      </c>
      <c r="D10" s="21">
        <v>57735211.67</v>
      </c>
      <c r="E10" s="21">
        <v>52814211.67</v>
      </c>
      <c r="F10" s="21"/>
      <c r="G10" s="21"/>
      <c r="H10" s="21">
        <v>800000</v>
      </c>
      <c r="I10" s="21">
        <v>4121000</v>
      </c>
      <c r="J10" s="21"/>
      <c r="K10" s="21"/>
      <c r="L10" s="21"/>
      <c r="M10" s="21"/>
      <c r="N10" s="21">
        <v>4121000</v>
      </c>
      <c r="O10" s="21"/>
      <c r="P10" s="21"/>
      <c r="Q10" s="21"/>
      <c r="R10" s="21"/>
      <c r="S10" s="21"/>
    </row>
  </sheetData>
  <mergeCells count="19">
    <mergeCell ref="A3:S3"/>
    <mergeCell ref="A4:D4"/>
    <mergeCell ref="D5:N5"/>
    <mergeCell ref="O5:S5"/>
    <mergeCell ref="I6:N6"/>
    <mergeCell ref="A10:B10"/>
    <mergeCell ref="A5:A7"/>
    <mergeCell ref="B5:B7"/>
    <mergeCell ref="C5:C7"/>
    <mergeCell ref="D6:D7"/>
    <mergeCell ref="E6:E7"/>
    <mergeCell ref="F6:F7"/>
    <mergeCell ref="G6:G7"/>
    <mergeCell ref="H6:H7"/>
    <mergeCell ref="O6:O7"/>
    <mergeCell ref="P6:P7"/>
    <mergeCell ref="Q6:Q7"/>
    <mergeCell ref="R6:R7"/>
    <mergeCell ref="S6:S7"/>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9"/>
  <sheetViews>
    <sheetView showZeros="0" workbookViewId="0">
      <pane ySplit="1" topLeftCell="A5" activePane="bottomLeft" state="frozen"/>
      <selection/>
      <selection pane="bottomLeft" activeCell="A1" sqref="A1"/>
    </sheetView>
  </sheetViews>
  <sheetFormatPr defaultColWidth="10.6555555555556" defaultRowHeight="14.25" customHeight="1"/>
  <cols>
    <col min="1" max="1" width="16.1555555555556" customWidth="1"/>
    <col min="2" max="2" width="40.3222222222222" customWidth="1"/>
    <col min="3" max="6" width="22.3333333333333" customWidth="1"/>
    <col min="7" max="8" width="22.1555555555556" customWidth="1"/>
    <col min="9" max="9" width="22" customWidth="1"/>
    <col min="10" max="11" width="22.1555555555556" customWidth="1"/>
    <col min="12" max="14" width="22" customWidth="1"/>
    <col min="15" max="15" width="22.1555555555556" customWidth="1"/>
  </cols>
  <sheetData>
    <row r="1" customHeight="1" spans="1:15">
      <c r="A1" s="1"/>
      <c r="B1" s="1"/>
      <c r="C1" s="1"/>
      <c r="D1" s="1"/>
      <c r="E1" s="1"/>
      <c r="F1" s="1"/>
      <c r="G1" s="1"/>
      <c r="H1" s="1"/>
      <c r="I1" s="1"/>
      <c r="J1" s="1"/>
      <c r="K1" s="1"/>
      <c r="L1" s="1"/>
      <c r="M1" s="1"/>
      <c r="N1" s="1"/>
      <c r="O1" s="1"/>
    </row>
    <row r="2" ht="19.5" customHeight="1" spans="4:15">
      <c r="D2" s="113"/>
      <c r="H2" s="113"/>
      <c r="J2" s="113"/>
      <c r="O2" s="174" t="s">
        <v>45</v>
      </c>
    </row>
    <row r="3" ht="42" customHeight="1" spans="1:15">
      <c r="A3" s="5" t="str">
        <f>"2025"&amp;"年部门支出预算表"</f>
        <v>2025年部门支出预算表</v>
      </c>
      <c r="B3" s="5"/>
      <c r="C3" s="5"/>
      <c r="D3" s="5"/>
      <c r="E3" s="5"/>
      <c r="F3" s="5"/>
      <c r="G3" s="5"/>
      <c r="H3" s="5"/>
      <c r="I3" s="5"/>
      <c r="J3" s="5"/>
      <c r="K3" s="5"/>
      <c r="L3" s="5"/>
      <c r="M3" s="5"/>
      <c r="N3" s="5"/>
      <c r="O3" s="5"/>
    </row>
    <row r="4" ht="24" customHeight="1" spans="1:15">
      <c r="A4" s="150" t="str">
        <f>"单位名称："&amp;"景洪市职业高级中学"</f>
        <v>单位名称：景洪市职业高级中学</v>
      </c>
      <c r="B4" s="150"/>
      <c r="C4" s="150"/>
      <c r="D4" s="150"/>
      <c r="E4" s="150"/>
      <c r="F4" s="150"/>
      <c r="G4" s="150"/>
      <c r="H4" s="150"/>
      <c r="I4" s="150"/>
      <c r="J4" s="150"/>
      <c r="K4" s="150"/>
      <c r="L4" s="150"/>
      <c r="M4" s="7"/>
      <c r="N4" s="7"/>
      <c r="O4" s="96" t="s">
        <v>1</v>
      </c>
    </row>
    <row r="5" ht="19.5" customHeight="1" spans="1:15">
      <c r="A5" s="9" t="s">
        <v>46</v>
      </c>
      <c r="B5" s="9" t="s">
        <v>47</v>
      </c>
      <c r="C5" s="9" t="s">
        <v>29</v>
      </c>
      <c r="D5" s="11" t="s">
        <v>32</v>
      </c>
      <c r="E5" s="12" t="s">
        <v>48</v>
      </c>
      <c r="F5" s="13" t="s">
        <v>49</v>
      </c>
      <c r="G5" s="9" t="s">
        <v>33</v>
      </c>
      <c r="H5" s="9" t="s">
        <v>34</v>
      </c>
      <c r="I5" s="9" t="s">
        <v>50</v>
      </c>
      <c r="J5" s="11" t="s">
        <v>51</v>
      </c>
      <c r="K5" s="12"/>
      <c r="L5" s="12"/>
      <c r="M5" s="12"/>
      <c r="N5" s="12"/>
      <c r="O5" s="13"/>
    </row>
    <row r="6" ht="33.75" customHeight="1" spans="1:15">
      <c r="A6" s="16"/>
      <c r="B6" s="16"/>
      <c r="C6" s="16"/>
      <c r="D6" s="18" t="s">
        <v>31</v>
      </c>
      <c r="E6" s="88" t="s">
        <v>48</v>
      </c>
      <c r="F6" s="88" t="s">
        <v>49</v>
      </c>
      <c r="G6" s="16"/>
      <c r="H6" s="16"/>
      <c r="I6" s="16"/>
      <c r="J6" s="18" t="s">
        <v>31</v>
      </c>
      <c r="K6" s="39" t="s">
        <v>52</v>
      </c>
      <c r="L6" s="39" t="s">
        <v>53</v>
      </c>
      <c r="M6" s="39" t="s">
        <v>54</v>
      </c>
      <c r="N6" s="39" t="s">
        <v>55</v>
      </c>
      <c r="O6" s="39" t="s">
        <v>56</v>
      </c>
    </row>
    <row r="7" ht="19.5" customHeight="1" spans="1:15">
      <c r="A7" s="172">
        <v>1</v>
      </c>
      <c r="B7" s="172">
        <v>2</v>
      </c>
      <c r="C7" s="173">
        <v>3</v>
      </c>
      <c r="D7" s="173">
        <v>4</v>
      </c>
      <c r="E7" s="173">
        <v>5</v>
      </c>
      <c r="F7" s="173">
        <v>6</v>
      </c>
      <c r="G7" s="173">
        <v>7</v>
      </c>
      <c r="H7" s="173">
        <v>8</v>
      </c>
      <c r="I7" s="173">
        <v>9</v>
      </c>
      <c r="J7" s="173">
        <v>10</v>
      </c>
      <c r="K7" s="173">
        <v>11</v>
      </c>
      <c r="L7" s="173">
        <v>12</v>
      </c>
      <c r="M7" s="173">
        <v>13</v>
      </c>
      <c r="N7" s="173">
        <v>14</v>
      </c>
      <c r="O7" s="173">
        <v>15</v>
      </c>
    </row>
    <row r="8" ht="21.75" customHeight="1" spans="1:15">
      <c r="A8" s="20" t="s">
        <v>57</v>
      </c>
      <c r="B8" s="20" t="s">
        <v>58</v>
      </c>
      <c r="C8" s="21">
        <v>44329960.87</v>
      </c>
      <c r="D8" s="21">
        <v>39408960.87</v>
      </c>
      <c r="E8" s="21">
        <v>39077613.12</v>
      </c>
      <c r="F8" s="21">
        <v>331347.75</v>
      </c>
      <c r="G8" s="21"/>
      <c r="H8" s="21"/>
      <c r="I8" s="21">
        <v>800000</v>
      </c>
      <c r="J8" s="21">
        <v>4121000</v>
      </c>
      <c r="K8" s="21"/>
      <c r="L8" s="21"/>
      <c r="M8" s="21"/>
      <c r="N8" s="21"/>
      <c r="O8" s="21">
        <v>4121000</v>
      </c>
    </row>
    <row r="9" ht="21.75" customHeight="1" spans="1:15">
      <c r="A9" s="93" t="s">
        <v>59</v>
      </c>
      <c r="B9" s="93" t="s">
        <v>60</v>
      </c>
      <c r="C9" s="21">
        <v>1535357.63</v>
      </c>
      <c r="D9" s="21">
        <v>214357.63</v>
      </c>
      <c r="E9" s="21">
        <v>141963.88</v>
      </c>
      <c r="F9" s="21">
        <v>72393.75</v>
      </c>
      <c r="G9" s="21"/>
      <c r="H9" s="21"/>
      <c r="I9" s="21"/>
      <c r="J9" s="21">
        <v>1321000</v>
      </c>
      <c r="K9" s="21"/>
      <c r="L9" s="21"/>
      <c r="M9" s="21"/>
      <c r="N9" s="21"/>
      <c r="O9" s="21">
        <v>1321000</v>
      </c>
    </row>
    <row r="10" ht="21.75" customHeight="1" spans="1:15">
      <c r="A10" s="159" t="s">
        <v>61</v>
      </c>
      <c r="B10" s="159" t="s">
        <v>62</v>
      </c>
      <c r="C10" s="21">
        <v>1535357.63</v>
      </c>
      <c r="D10" s="21">
        <v>214357.63</v>
      </c>
      <c r="E10" s="21">
        <v>141963.88</v>
      </c>
      <c r="F10" s="21">
        <v>72393.75</v>
      </c>
      <c r="G10" s="21"/>
      <c r="H10" s="21"/>
      <c r="I10" s="21"/>
      <c r="J10" s="21">
        <v>1321000</v>
      </c>
      <c r="K10" s="21"/>
      <c r="L10" s="21"/>
      <c r="M10" s="21"/>
      <c r="N10" s="21"/>
      <c r="O10" s="21">
        <v>1321000</v>
      </c>
    </row>
    <row r="11" ht="21.75" customHeight="1" spans="1:15">
      <c r="A11" s="93" t="s">
        <v>63</v>
      </c>
      <c r="B11" s="93" t="s">
        <v>64</v>
      </c>
      <c r="C11" s="21">
        <v>42793955.24</v>
      </c>
      <c r="D11" s="21">
        <v>39193955.24</v>
      </c>
      <c r="E11" s="21">
        <v>38935001.24</v>
      </c>
      <c r="F11" s="21">
        <v>258954</v>
      </c>
      <c r="G11" s="21"/>
      <c r="H11" s="21"/>
      <c r="I11" s="21">
        <v>800000</v>
      </c>
      <c r="J11" s="21">
        <v>2800000</v>
      </c>
      <c r="K11" s="21"/>
      <c r="L11" s="21"/>
      <c r="M11" s="21"/>
      <c r="N11" s="21"/>
      <c r="O11" s="21">
        <v>2800000</v>
      </c>
    </row>
    <row r="12" ht="21.75" customHeight="1" spans="1:15">
      <c r="A12" s="159" t="s">
        <v>65</v>
      </c>
      <c r="B12" s="159" t="s">
        <v>66</v>
      </c>
      <c r="C12" s="21">
        <v>42793955.24</v>
      </c>
      <c r="D12" s="21">
        <v>39193955.24</v>
      </c>
      <c r="E12" s="21">
        <v>38935001.24</v>
      </c>
      <c r="F12" s="21">
        <v>258954</v>
      </c>
      <c r="G12" s="21"/>
      <c r="H12" s="21"/>
      <c r="I12" s="21">
        <v>800000</v>
      </c>
      <c r="J12" s="21">
        <v>2800000</v>
      </c>
      <c r="K12" s="21"/>
      <c r="L12" s="21"/>
      <c r="M12" s="21"/>
      <c r="N12" s="21"/>
      <c r="O12" s="21">
        <v>2800000</v>
      </c>
    </row>
    <row r="13" ht="21.75" customHeight="1" spans="1:15">
      <c r="A13" s="93" t="s">
        <v>67</v>
      </c>
      <c r="B13" s="93" t="s">
        <v>68</v>
      </c>
      <c r="C13" s="21">
        <v>648</v>
      </c>
      <c r="D13" s="21">
        <v>648</v>
      </c>
      <c r="E13" s="21">
        <v>648</v>
      </c>
      <c r="F13" s="21"/>
      <c r="G13" s="21"/>
      <c r="H13" s="21"/>
      <c r="I13" s="21"/>
      <c r="J13" s="21"/>
      <c r="K13" s="21"/>
      <c r="L13" s="21"/>
      <c r="M13" s="21"/>
      <c r="N13" s="21"/>
      <c r="O13" s="21"/>
    </row>
    <row r="14" ht="21.75" customHeight="1" spans="1:15">
      <c r="A14" s="159" t="s">
        <v>69</v>
      </c>
      <c r="B14" s="159" t="s">
        <v>70</v>
      </c>
      <c r="C14" s="21">
        <v>648</v>
      </c>
      <c r="D14" s="21">
        <v>648</v>
      </c>
      <c r="E14" s="21">
        <v>648</v>
      </c>
      <c r="F14" s="21"/>
      <c r="G14" s="21"/>
      <c r="H14" s="21"/>
      <c r="I14" s="21"/>
      <c r="J14" s="21"/>
      <c r="K14" s="21"/>
      <c r="L14" s="21"/>
      <c r="M14" s="21"/>
      <c r="N14" s="21"/>
      <c r="O14" s="21"/>
    </row>
    <row r="15" ht="21.75" customHeight="1" spans="1:15">
      <c r="A15" s="20" t="s">
        <v>71</v>
      </c>
      <c r="B15" s="20" t="s">
        <v>72</v>
      </c>
      <c r="C15" s="21">
        <v>4998364.16</v>
      </c>
      <c r="D15" s="21">
        <v>4998364.16</v>
      </c>
      <c r="E15" s="21">
        <v>4998364.16</v>
      </c>
      <c r="F15" s="21"/>
      <c r="G15" s="21"/>
      <c r="H15" s="21"/>
      <c r="I15" s="21"/>
      <c r="J15" s="21"/>
      <c r="K15" s="21"/>
      <c r="L15" s="21"/>
      <c r="M15" s="21"/>
      <c r="N15" s="21"/>
      <c r="O15" s="21"/>
    </row>
    <row r="16" ht="21.75" customHeight="1" spans="1:15">
      <c r="A16" s="93" t="s">
        <v>73</v>
      </c>
      <c r="B16" s="93" t="s">
        <v>74</v>
      </c>
      <c r="C16" s="21">
        <v>4986904.16</v>
      </c>
      <c r="D16" s="21">
        <v>4986904.16</v>
      </c>
      <c r="E16" s="21">
        <v>4986904.16</v>
      </c>
      <c r="F16" s="21"/>
      <c r="G16" s="21"/>
      <c r="H16" s="21"/>
      <c r="I16" s="21"/>
      <c r="J16" s="21"/>
      <c r="K16" s="21"/>
      <c r="L16" s="21"/>
      <c r="M16" s="21"/>
      <c r="N16" s="21"/>
      <c r="O16" s="21"/>
    </row>
    <row r="17" ht="21.75" customHeight="1" spans="1:15">
      <c r="A17" s="159" t="s">
        <v>75</v>
      </c>
      <c r="B17" s="159" t="s">
        <v>76</v>
      </c>
      <c r="C17" s="21">
        <v>58200</v>
      </c>
      <c r="D17" s="21">
        <v>58200</v>
      </c>
      <c r="E17" s="21">
        <v>58200</v>
      </c>
      <c r="F17" s="21"/>
      <c r="G17" s="21"/>
      <c r="H17" s="21"/>
      <c r="I17" s="21"/>
      <c r="J17" s="21"/>
      <c r="K17" s="21"/>
      <c r="L17" s="21"/>
      <c r="M17" s="21"/>
      <c r="N17" s="21"/>
      <c r="O17" s="21"/>
    </row>
    <row r="18" ht="21.75" customHeight="1" spans="1:15">
      <c r="A18" s="159" t="s">
        <v>77</v>
      </c>
      <c r="B18" s="159" t="s">
        <v>78</v>
      </c>
      <c r="C18" s="21">
        <v>4928704.16</v>
      </c>
      <c r="D18" s="21">
        <v>4928704.16</v>
      </c>
      <c r="E18" s="21">
        <v>4928704.16</v>
      </c>
      <c r="F18" s="21"/>
      <c r="G18" s="21"/>
      <c r="H18" s="21"/>
      <c r="I18" s="21"/>
      <c r="J18" s="21"/>
      <c r="K18" s="21"/>
      <c r="L18" s="21"/>
      <c r="M18" s="21"/>
      <c r="N18" s="21"/>
      <c r="O18" s="21"/>
    </row>
    <row r="19" ht="21.75" customHeight="1" spans="1:15">
      <c r="A19" s="93" t="s">
        <v>79</v>
      </c>
      <c r="B19" s="93" t="s">
        <v>80</v>
      </c>
      <c r="C19" s="21">
        <v>11460</v>
      </c>
      <c r="D19" s="21">
        <v>11460</v>
      </c>
      <c r="E19" s="21">
        <v>11460</v>
      </c>
      <c r="F19" s="21"/>
      <c r="G19" s="21"/>
      <c r="H19" s="21"/>
      <c r="I19" s="21"/>
      <c r="J19" s="21"/>
      <c r="K19" s="21"/>
      <c r="L19" s="21"/>
      <c r="M19" s="21"/>
      <c r="N19" s="21"/>
      <c r="O19" s="21"/>
    </row>
    <row r="20" ht="21.75" customHeight="1" spans="1:15">
      <c r="A20" s="159" t="s">
        <v>81</v>
      </c>
      <c r="B20" s="159" t="s">
        <v>82</v>
      </c>
      <c r="C20" s="21">
        <v>11460</v>
      </c>
      <c r="D20" s="21">
        <v>11460</v>
      </c>
      <c r="E20" s="21">
        <v>11460</v>
      </c>
      <c r="F20" s="21"/>
      <c r="G20" s="21"/>
      <c r="H20" s="21"/>
      <c r="I20" s="21"/>
      <c r="J20" s="21"/>
      <c r="K20" s="21"/>
      <c r="L20" s="21"/>
      <c r="M20" s="21"/>
      <c r="N20" s="21"/>
      <c r="O20" s="21"/>
    </row>
    <row r="21" ht="21.75" customHeight="1" spans="1:15">
      <c r="A21" s="20" t="s">
        <v>83</v>
      </c>
      <c r="B21" s="20" t="s">
        <v>84</v>
      </c>
      <c r="C21" s="21">
        <v>4383734.84</v>
      </c>
      <c r="D21" s="21">
        <v>4383734.84</v>
      </c>
      <c r="E21" s="21">
        <v>4383734.84</v>
      </c>
      <c r="F21" s="21"/>
      <c r="G21" s="21"/>
      <c r="H21" s="21"/>
      <c r="I21" s="21"/>
      <c r="J21" s="21"/>
      <c r="K21" s="21"/>
      <c r="L21" s="21"/>
      <c r="M21" s="21"/>
      <c r="N21" s="21"/>
      <c r="O21" s="21"/>
    </row>
    <row r="22" ht="21.75" customHeight="1" spans="1:15">
      <c r="A22" s="93" t="s">
        <v>85</v>
      </c>
      <c r="B22" s="93" t="s">
        <v>86</v>
      </c>
      <c r="C22" s="21">
        <v>4383734.84</v>
      </c>
      <c r="D22" s="21">
        <v>4383734.84</v>
      </c>
      <c r="E22" s="21">
        <v>4383734.84</v>
      </c>
      <c r="F22" s="21"/>
      <c r="G22" s="21"/>
      <c r="H22" s="21"/>
      <c r="I22" s="21"/>
      <c r="J22" s="21"/>
      <c r="K22" s="21"/>
      <c r="L22" s="21"/>
      <c r="M22" s="21"/>
      <c r="N22" s="21"/>
      <c r="O22" s="21"/>
    </row>
    <row r="23" ht="21.75" customHeight="1" spans="1:15">
      <c r="A23" s="159" t="s">
        <v>87</v>
      </c>
      <c r="B23" s="159" t="s">
        <v>88</v>
      </c>
      <c r="C23" s="21">
        <v>2573579.51</v>
      </c>
      <c r="D23" s="21">
        <v>2573579.51</v>
      </c>
      <c r="E23" s="21">
        <v>2573579.51</v>
      </c>
      <c r="F23" s="21"/>
      <c r="G23" s="21"/>
      <c r="H23" s="21"/>
      <c r="I23" s="21"/>
      <c r="J23" s="21"/>
      <c r="K23" s="21"/>
      <c r="L23" s="21"/>
      <c r="M23" s="21"/>
      <c r="N23" s="21"/>
      <c r="O23" s="21"/>
    </row>
    <row r="24" ht="21.75" customHeight="1" spans="1:15">
      <c r="A24" s="159" t="s">
        <v>89</v>
      </c>
      <c r="B24" s="159" t="s">
        <v>90</v>
      </c>
      <c r="C24" s="21">
        <v>1591114.73</v>
      </c>
      <c r="D24" s="21">
        <v>1591114.73</v>
      </c>
      <c r="E24" s="21">
        <v>1591114.73</v>
      </c>
      <c r="F24" s="21"/>
      <c r="G24" s="21"/>
      <c r="H24" s="21"/>
      <c r="I24" s="21"/>
      <c r="J24" s="21"/>
      <c r="K24" s="21"/>
      <c r="L24" s="21"/>
      <c r="M24" s="21"/>
      <c r="N24" s="21"/>
      <c r="O24" s="21"/>
    </row>
    <row r="25" ht="21.75" customHeight="1" spans="1:15">
      <c r="A25" s="159" t="s">
        <v>91</v>
      </c>
      <c r="B25" s="159" t="s">
        <v>92</v>
      </c>
      <c r="C25" s="21">
        <v>219040.6</v>
      </c>
      <c r="D25" s="21">
        <v>219040.6</v>
      </c>
      <c r="E25" s="21">
        <v>219040.6</v>
      </c>
      <c r="F25" s="21"/>
      <c r="G25" s="21"/>
      <c r="H25" s="21"/>
      <c r="I25" s="21"/>
      <c r="J25" s="21"/>
      <c r="K25" s="21"/>
      <c r="L25" s="21"/>
      <c r="M25" s="21"/>
      <c r="N25" s="21"/>
      <c r="O25" s="21"/>
    </row>
    <row r="26" ht="21.75" customHeight="1" spans="1:15">
      <c r="A26" s="20" t="s">
        <v>93</v>
      </c>
      <c r="B26" s="20" t="s">
        <v>94</v>
      </c>
      <c r="C26" s="21">
        <v>4023151.8</v>
      </c>
      <c r="D26" s="21">
        <v>4023151.8</v>
      </c>
      <c r="E26" s="21">
        <v>4023151.8</v>
      </c>
      <c r="F26" s="21"/>
      <c r="G26" s="21"/>
      <c r="H26" s="21"/>
      <c r="I26" s="21"/>
      <c r="J26" s="21"/>
      <c r="K26" s="21"/>
      <c r="L26" s="21"/>
      <c r="M26" s="21"/>
      <c r="N26" s="21"/>
      <c r="O26" s="21"/>
    </row>
    <row r="27" ht="21.75" customHeight="1" spans="1:15">
      <c r="A27" s="93" t="s">
        <v>95</v>
      </c>
      <c r="B27" s="93" t="s">
        <v>96</v>
      </c>
      <c r="C27" s="21">
        <v>4023151.8</v>
      </c>
      <c r="D27" s="21">
        <v>4023151.8</v>
      </c>
      <c r="E27" s="21">
        <v>4023151.8</v>
      </c>
      <c r="F27" s="21"/>
      <c r="G27" s="21"/>
      <c r="H27" s="21"/>
      <c r="I27" s="21"/>
      <c r="J27" s="21"/>
      <c r="K27" s="21"/>
      <c r="L27" s="21"/>
      <c r="M27" s="21"/>
      <c r="N27" s="21"/>
      <c r="O27" s="21"/>
    </row>
    <row r="28" ht="21.75" customHeight="1" spans="1:15">
      <c r="A28" s="159" t="s">
        <v>97</v>
      </c>
      <c r="B28" s="159" t="s">
        <v>98</v>
      </c>
      <c r="C28" s="21">
        <v>4023151.8</v>
      </c>
      <c r="D28" s="21">
        <v>4023151.8</v>
      </c>
      <c r="E28" s="21">
        <v>4023151.8</v>
      </c>
      <c r="F28" s="21"/>
      <c r="G28" s="21"/>
      <c r="H28" s="21"/>
      <c r="I28" s="21"/>
      <c r="J28" s="21"/>
      <c r="K28" s="21"/>
      <c r="L28" s="21"/>
      <c r="M28" s="21"/>
      <c r="N28" s="21"/>
      <c r="O28" s="21"/>
    </row>
    <row r="29" ht="21.75" customHeight="1" spans="1:15">
      <c r="A29" s="22" t="s">
        <v>99</v>
      </c>
      <c r="B29" s="22" t="s">
        <v>99</v>
      </c>
      <c r="C29" s="21">
        <v>57735211.67</v>
      </c>
      <c r="D29" s="21">
        <v>52814211.67</v>
      </c>
      <c r="E29" s="21">
        <v>52482863.92</v>
      </c>
      <c r="F29" s="21">
        <v>331347.75</v>
      </c>
      <c r="G29" s="21"/>
      <c r="H29" s="21"/>
      <c r="I29" s="21">
        <v>800000</v>
      </c>
      <c r="J29" s="21">
        <v>4121000</v>
      </c>
      <c r="K29" s="21"/>
      <c r="L29" s="21"/>
      <c r="M29" s="21"/>
      <c r="N29" s="21"/>
      <c r="O29" s="21">
        <v>4121000</v>
      </c>
    </row>
  </sheetData>
  <mergeCells count="11">
    <mergeCell ref="A3:O3"/>
    <mergeCell ref="A4:L4"/>
    <mergeCell ref="D5:F5"/>
    <mergeCell ref="J5:O5"/>
    <mergeCell ref="A29:B29"/>
    <mergeCell ref="A5:A6"/>
    <mergeCell ref="B5:B6"/>
    <mergeCell ref="C5:C6"/>
    <mergeCell ref="G5:G6"/>
    <mergeCell ref="H5:H6"/>
    <mergeCell ref="I5:I6"/>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7"/>
  <sheetViews>
    <sheetView showZeros="0" workbookViewId="0">
      <pane ySplit="1" topLeftCell="A2" activePane="bottomLeft" state="frozen"/>
      <selection/>
      <selection pane="bottomLeft" activeCell="A1" sqref="A1"/>
    </sheetView>
  </sheetViews>
  <sheetFormatPr defaultColWidth="10.6555555555556" defaultRowHeight="14.25" customHeight="1" outlineLevelCol="3"/>
  <cols>
    <col min="1" max="1" width="45.8333333333333" customWidth="1"/>
    <col min="2" max="2" width="36" customWidth="1"/>
    <col min="3" max="3" width="41.8333333333333" customWidth="1"/>
    <col min="4" max="4" width="34.8333333333333" customWidth="1"/>
  </cols>
  <sheetData>
    <row r="1" customHeight="1" spans="1:4">
      <c r="A1" s="1"/>
      <c r="B1" s="1"/>
      <c r="C1" s="1"/>
      <c r="D1" s="1"/>
    </row>
    <row r="2" ht="19.5" customHeight="1" spans="4:4">
      <c r="D2" s="31" t="s">
        <v>100</v>
      </c>
    </row>
    <row r="3" ht="36" customHeight="1" spans="1:4">
      <c r="A3" s="5" t="str">
        <f>"2025"&amp;"年部门财政拨款收支预算总表"</f>
        <v>2025年部门财政拨款收支预算总表</v>
      </c>
      <c r="B3" s="5"/>
      <c r="C3" s="5"/>
      <c r="D3" s="5"/>
    </row>
    <row r="4" ht="24" customHeight="1" spans="1:4">
      <c r="A4" s="6" t="str">
        <f>"单位名称："&amp;"景洪市职业高级中学"</f>
        <v>单位名称：景洪市职业高级中学</v>
      </c>
      <c r="B4" s="6"/>
      <c r="C4" s="162"/>
      <c r="D4" s="96" t="s">
        <v>1</v>
      </c>
    </row>
    <row r="5" ht="19.5" customHeight="1" spans="1:4">
      <c r="A5" s="11" t="s">
        <v>2</v>
      </c>
      <c r="B5" s="13"/>
      <c r="C5" s="11" t="s">
        <v>3</v>
      </c>
      <c r="D5" s="13"/>
    </row>
    <row r="6" ht="21.75" customHeight="1" spans="1:4">
      <c r="A6" s="26" t="s">
        <v>4</v>
      </c>
      <c r="B6" s="102" t="s">
        <v>5</v>
      </c>
      <c r="C6" s="26" t="s">
        <v>101</v>
      </c>
      <c r="D6" s="102" t="s">
        <v>5</v>
      </c>
    </row>
    <row r="7" ht="17.25" customHeight="1" spans="1:4">
      <c r="A7" s="28"/>
      <c r="B7" s="105"/>
      <c r="C7" s="28"/>
      <c r="D7" s="105"/>
    </row>
    <row r="8" ht="17.25" customHeight="1" spans="1:4">
      <c r="A8" s="163" t="s">
        <v>102</v>
      </c>
      <c r="B8" s="21">
        <v>52814211.67</v>
      </c>
      <c r="C8" s="164" t="s">
        <v>103</v>
      </c>
      <c r="D8" s="165">
        <v>52814211.67</v>
      </c>
    </row>
    <row r="9" ht="17.25" customHeight="1" spans="1:4">
      <c r="A9" s="166" t="s">
        <v>104</v>
      </c>
      <c r="B9" s="21">
        <v>52814211.67</v>
      </c>
      <c r="C9" s="164" t="str">
        <f>"（"&amp;"一"&amp;"）"&amp;"教育支出"</f>
        <v>（一）教育支出</v>
      </c>
      <c r="D9" s="165">
        <v>39408960.87</v>
      </c>
    </row>
    <row r="10" ht="17.25" customHeight="1" spans="1:4">
      <c r="A10" s="166" t="s">
        <v>105</v>
      </c>
      <c r="B10" s="21"/>
      <c r="C10" s="164" t="str">
        <f>"（"&amp;"二"&amp;"）"&amp;"社会保障和就业支出"</f>
        <v>（二）社会保障和就业支出</v>
      </c>
      <c r="D10" s="165">
        <v>4998364.16</v>
      </c>
    </row>
    <row r="11" ht="17.25" customHeight="1" spans="1:4">
      <c r="A11" s="166" t="s">
        <v>106</v>
      </c>
      <c r="B11" s="21"/>
      <c r="C11" s="164" t="str">
        <f>"（"&amp;"三"&amp;"）"&amp;"卫生健康支出"</f>
        <v>（三）卫生健康支出</v>
      </c>
      <c r="D11" s="165">
        <v>4383734.84</v>
      </c>
    </row>
    <row r="12" ht="17.25" customHeight="1" spans="1:4">
      <c r="A12" s="166" t="s">
        <v>107</v>
      </c>
      <c r="B12" s="21"/>
      <c r="C12" s="164" t="str">
        <f>"（"&amp;"四"&amp;"）"&amp;"住房保障支出"</f>
        <v>（四）住房保障支出</v>
      </c>
      <c r="D12" s="165">
        <v>4023151.8</v>
      </c>
    </row>
    <row r="13" ht="17.25" customHeight="1" spans="1:4">
      <c r="A13" s="166" t="s">
        <v>104</v>
      </c>
      <c r="B13" s="21"/>
      <c r="C13" s="164"/>
      <c r="D13" s="165"/>
    </row>
    <row r="14" ht="17.25" customHeight="1" spans="1:4">
      <c r="A14" s="166" t="s">
        <v>105</v>
      </c>
      <c r="B14" s="21"/>
      <c r="C14" s="164"/>
      <c r="D14" s="165"/>
    </row>
    <row r="15" ht="17.25" customHeight="1" spans="1:4">
      <c r="A15" s="166" t="s">
        <v>106</v>
      </c>
      <c r="B15" s="21"/>
      <c r="C15" s="164"/>
      <c r="D15" s="165"/>
    </row>
    <row r="16" customHeight="1" spans="1:4">
      <c r="A16" s="167"/>
      <c r="B16" s="168"/>
      <c r="C16" s="169" t="s">
        <v>108</v>
      </c>
      <c r="D16" s="168"/>
    </row>
    <row r="17" ht="17.25" customHeight="1" spans="1:4">
      <c r="A17" s="170" t="s">
        <v>109</v>
      </c>
      <c r="B17" s="171">
        <v>52814211.67</v>
      </c>
      <c r="C17" s="167" t="s">
        <v>25</v>
      </c>
      <c r="D17" s="171">
        <v>52814211.67</v>
      </c>
    </row>
  </sheetData>
  <mergeCells count="8">
    <mergeCell ref="A3:D3"/>
    <mergeCell ref="A4:B4"/>
    <mergeCell ref="A5:B5"/>
    <mergeCell ref="C5:D5"/>
    <mergeCell ref="A6:A7"/>
    <mergeCell ref="B6:B7"/>
    <mergeCell ref="C6:C7"/>
    <mergeCell ref="D6:D7"/>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9"/>
  <sheetViews>
    <sheetView showZeros="0" workbookViewId="0">
      <pane ySplit="1" topLeftCell="A2" activePane="bottomLeft" state="frozen"/>
      <selection/>
      <selection pane="bottomLeft" activeCell="C23" sqref="C23"/>
    </sheetView>
  </sheetViews>
  <sheetFormatPr defaultColWidth="10.6555555555556"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1:7">
      <c r="A1" s="1"/>
      <c r="B1" s="1"/>
      <c r="C1" s="1"/>
      <c r="D1" s="1"/>
      <c r="E1" s="1"/>
      <c r="F1" s="1"/>
      <c r="G1" s="1"/>
    </row>
    <row r="2" customHeight="1" spans="4:7">
      <c r="D2" s="113"/>
      <c r="F2" s="153"/>
      <c r="G2" s="31" t="s">
        <v>110</v>
      </c>
    </row>
    <row r="3" ht="39" customHeight="1" spans="1:7">
      <c r="A3" s="5" t="str">
        <f>"2025"&amp;"年一般公共预算支出预算表（按功能科目分类）"</f>
        <v>2025年一般公共预算支出预算表（按功能科目分类）</v>
      </c>
      <c r="B3" s="5"/>
      <c r="C3" s="5"/>
      <c r="D3" s="5"/>
      <c r="E3" s="5"/>
      <c r="F3" s="5"/>
      <c r="G3" s="5"/>
    </row>
    <row r="4" ht="18" customHeight="1" spans="1:7">
      <c r="A4" s="6" t="str">
        <f>"单位名称："&amp;"景洪市职业高级中学"</f>
        <v>单位名称：景洪市职业高级中学</v>
      </c>
      <c r="B4" s="6"/>
      <c r="C4" s="6"/>
      <c r="D4" s="6"/>
      <c r="E4" s="6"/>
      <c r="F4" s="96"/>
      <c r="G4" s="96" t="s">
        <v>1</v>
      </c>
    </row>
    <row r="5" ht="20.25" customHeight="1" spans="1:7">
      <c r="A5" s="154" t="s">
        <v>111</v>
      </c>
      <c r="B5" s="155"/>
      <c r="C5" s="102" t="s">
        <v>29</v>
      </c>
      <c r="D5" s="138" t="s">
        <v>48</v>
      </c>
      <c r="E5" s="141"/>
      <c r="F5" s="142"/>
      <c r="G5" s="156" t="s">
        <v>49</v>
      </c>
    </row>
    <row r="6" ht="20.25" customHeight="1" spans="1:7">
      <c r="A6" s="157" t="s">
        <v>46</v>
      </c>
      <c r="B6" s="157" t="s">
        <v>47</v>
      </c>
      <c r="C6" s="105"/>
      <c r="D6" s="18" t="s">
        <v>31</v>
      </c>
      <c r="E6" s="18" t="s">
        <v>112</v>
      </c>
      <c r="F6" s="18" t="s">
        <v>113</v>
      </c>
      <c r="G6" s="89"/>
    </row>
    <row r="7" ht="19.5" customHeight="1" spans="1:7">
      <c r="A7" s="157" t="s">
        <v>114</v>
      </c>
      <c r="B7" s="157" t="s">
        <v>115</v>
      </c>
      <c r="C7" s="157" t="s">
        <v>116</v>
      </c>
      <c r="D7" s="18">
        <v>4</v>
      </c>
      <c r="E7" s="158" t="s">
        <v>117</v>
      </c>
      <c r="F7" s="158" t="s">
        <v>118</v>
      </c>
      <c r="G7" s="157" t="s">
        <v>119</v>
      </c>
    </row>
    <row r="8" ht="18" customHeight="1" spans="1:7">
      <c r="A8" s="20" t="s">
        <v>57</v>
      </c>
      <c r="B8" s="20" t="s">
        <v>58</v>
      </c>
      <c r="C8" s="21">
        <v>39408960.87</v>
      </c>
      <c r="D8" s="21">
        <v>39077613.12</v>
      </c>
      <c r="E8" s="21">
        <v>36526265</v>
      </c>
      <c r="F8" s="21">
        <v>2551348.12</v>
      </c>
      <c r="G8" s="21">
        <v>331347.75</v>
      </c>
    </row>
    <row r="9" ht="18" customHeight="1" spans="1:7">
      <c r="A9" s="93" t="s">
        <v>59</v>
      </c>
      <c r="B9" s="93" t="s">
        <v>60</v>
      </c>
      <c r="C9" s="21">
        <v>214357.63</v>
      </c>
      <c r="D9" s="21">
        <v>141963.88</v>
      </c>
      <c r="E9" s="21"/>
      <c r="F9" s="21">
        <v>141963.88</v>
      </c>
      <c r="G9" s="21">
        <v>72393.75</v>
      </c>
    </row>
    <row r="10" ht="18" customHeight="1" spans="1:7">
      <c r="A10" s="159" t="s">
        <v>61</v>
      </c>
      <c r="B10" s="159" t="s">
        <v>62</v>
      </c>
      <c r="C10" s="21">
        <v>214357.63</v>
      </c>
      <c r="D10" s="21">
        <v>141963.88</v>
      </c>
      <c r="E10" s="21"/>
      <c r="F10" s="21">
        <v>141963.88</v>
      </c>
      <c r="G10" s="21">
        <v>72393.75</v>
      </c>
    </row>
    <row r="11" ht="18" customHeight="1" spans="1:7">
      <c r="A11" s="93" t="s">
        <v>63</v>
      </c>
      <c r="B11" s="93" t="s">
        <v>64</v>
      </c>
      <c r="C11" s="21">
        <v>39193955.24</v>
      </c>
      <c r="D11" s="21">
        <v>38935001.24</v>
      </c>
      <c r="E11" s="21">
        <v>36526265</v>
      </c>
      <c r="F11" s="21">
        <v>2408736.24</v>
      </c>
      <c r="G11" s="21">
        <v>258954</v>
      </c>
    </row>
    <row r="12" ht="18" customHeight="1" spans="1:7">
      <c r="A12" s="159" t="s">
        <v>65</v>
      </c>
      <c r="B12" s="159" t="s">
        <v>66</v>
      </c>
      <c r="C12" s="21">
        <v>39193955.24</v>
      </c>
      <c r="D12" s="21">
        <v>38935001.24</v>
      </c>
      <c r="E12" s="21">
        <v>36526265</v>
      </c>
      <c r="F12" s="21">
        <v>2408736.24</v>
      </c>
      <c r="G12" s="21">
        <v>258954</v>
      </c>
    </row>
    <row r="13" ht="18" customHeight="1" spans="1:7">
      <c r="A13" s="93" t="s">
        <v>67</v>
      </c>
      <c r="B13" s="93" t="s">
        <v>68</v>
      </c>
      <c r="C13" s="21">
        <v>648</v>
      </c>
      <c r="D13" s="21">
        <v>648</v>
      </c>
      <c r="E13" s="21"/>
      <c r="F13" s="21">
        <v>648</v>
      </c>
      <c r="G13" s="21"/>
    </row>
    <row r="14" ht="18" customHeight="1" spans="1:7">
      <c r="A14" s="159" t="s">
        <v>69</v>
      </c>
      <c r="B14" s="159" t="s">
        <v>70</v>
      </c>
      <c r="C14" s="21">
        <v>648</v>
      </c>
      <c r="D14" s="21">
        <v>648</v>
      </c>
      <c r="E14" s="21"/>
      <c r="F14" s="21">
        <v>648</v>
      </c>
      <c r="G14" s="21"/>
    </row>
    <row r="15" ht="18" customHeight="1" spans="1:7">
      <c r="A15" s="20" t="s">
        <v>71</v>
      </c>
      <c r="B15" s="20" t="s">
        <v>72</v>
      </c>
      <c r="C15" s="21">
        <v>4998364.16</v>
      </c>
      <c r="D15" s="21">
        <v>4998364.16</v>
      </c>
      <c r="E15" s="21">
        <v>4940164.16</v>
      </c>
      <c r="F15" s="21">
        <v>58200</v>
      </c>
      <c r="G15" s="21"/>
    </row>
    <row r="16" ht="18" customHeight="1" spans="1:7">
      <c r="A16" s="93" t="s">
        <v>73</v>
      </c>
      <c r="B16" s="93" t="s">
        <v>74</v>
      </c>
      <c r="C16" s="21">
        <v>4986904.16</v>
      </c>
      <c r="D16" s="21">
        <v>4986904.16</v>
      </c>
      <c r="E16" s="21">
        <v>4928704.16</v>
      </c>
      <c r="F16" s="21">
        <v>58200</v>
      </c>
      <c r="G16" s="21"/>
    </row>
    <row r="17" ht="18" customHeight="1" spans="1:7">
      <c r="A17" s="159" t="s">
        <v>75</v>
      </c>
      <c r="B17" s="159" t="s">
        <v>76</v>
      </c>
      <c r="C17" s="21">
        <v>58200</v>
      </c>
      <c r="D17" s="21">
        <v>58200</v>
      </c>
      <c r="E17" s="21"/>
      <c r="F17" s="21">
        <v>58200</v>
      </c>
      <c r="G17" s="21"/>
    </row>
    <row r="18" ht="18" customHeight="1" spans="1:7">
      <c r="A18" s="159" t="s">
        <v>77</v>
      </c>
      <c r="B18" s="159" t="s">
        <v>78</v>
      </c>
      <c r="C18" s="21">
        <v>4928704.16</v>
      </c>
      <c r="D18" s="21">
        <v>4928704.16</v>
      </c>
      <c r="E18" s="21">
        <v>4928704.16</v>
      </c>
      <c r="F18" s="21"/>
      <c r="G18" s="21"/>
    </row>
    <row r="19" ht="18" customHeight="1" spans="1:7">
      <c r="A19" s="93" t="s">
        <v>79</v>
      </c>
      <c r="B19" s="93" t="s">
        <v>80</v>
      </c>
      <c r="C19" s="21">
        <v>11460</v>
      </c>
      <c r="D19" s="21">
        <v>11460</v>
      </c>
      <c r="E19" s="21">
        <v>11460</v>
      </c>
      <c r="F19" s="21"/>
      <c r="G19" s="21"/>
    </row>
    <row r="20" ht="18" customHeight="1" spans="1:7">
      <c r="A20" s="159" t="s">
        <v>81</v>
      </c>
      <c r="B20" s="159" t="s">
        <v>82</v>
      </c>
      <c r="C20" s="21">
        <v>11460</v>
      </c>
      <c r="D20" s="21">
        <v>11460</v>
      </c>
      <c r="E20" s="21">
        <v>11460</v>
      </c>
      <c r="F20" s="21"/>
      <c r="G20" s="21"/>
    </row>
    <row r="21" ht="18" customHeight="1" spans="1:7">
      <c r="A21" s="20" t="s">
        <v>83</v>
      </c>
      <c r="B21" s="20" t="s">
        <v>84</v>
      </c>
      <c r="C21" s="21">
        <v>4383734.84</v>
      </c>
      <c r="D21" s="21">
        <v>4383734.84</v>
      </c>
      <c r="E21" s="21">
        <v>4383734.84</v>
      </c>
      <c r="F21" s="21"/>
      <c r="G21" s="21"/>
    </row>
    <row r="22" ht="18" customHeight="1" spans="1:7">
      <c r="A22" s="93" t="s">
        <v>85</v>
      </c>
      <c r="B22" s="93" t="s">
        <v>86</v>
      </c>
      <c r="C22" s="21">
        <v>4383734.84</v>
      </c>
      <c r="D22" s="21">
        <v>4383734.84</v>
      </c>
      <c r="E22" s="21">
        <v>4383734.84</v>
      </c>
      <c r="F22" s="21"/>
      <c r="G22" s="21"/>
    </row>
    <row r="23" ht="18" customHeight="1" spans="1:7">
      <c r="A23" s="159" t="s">
        <v>87</v>
      </c>
      <c r="B23" s="159" t="s">
        <v>88</v>
      </c>
      <c r="C23" s="21">
        <v>2573579.51</v>
      </c>
      <c r="D23" s="21">
        <v>2573579.51</v>
      </c>
      <c r="E23" s="21">
        <v>2573579.51</v>
      </c>
      <c r="F23" s="21"/>
      <c r="G23" s="21"/>
    </row>
    <row r="24" ht="18" customHeight="1" spans="1:7">
      <c r="A24" s="159" t="s">
        <v>89</v>
      </c>
      <c r="B24" s="159" t="s">
        <v>90</v>
      </c>
      <c r="C24" s="21">
        <v>1591114.73</v>
      </c>
      <c r="D24" s="21">
        <v>1591114.73</v>
      </c>
      <c r="E24" s="21">
        <v>1591114.73</v>
      </c>
      <c r="F24" s="21"/>
      <c r="G24" s="21"/>
    </row>
    <row r="25" ht="18" customHeight="1" spans="1:7">
      <c r="A25" s="159" t="s">
        <v>91</v>
      </c>
      <c r="B25" s="159" t="s">
        <v>92</v>
      </c>
      <c r="C25" s="21">
        <v>219040.6</v>
      </c>
      <c r="D25" s="21">
        <v>219040.6</v>
      </c>
      <c r="E25" s="21">
        <v>219040.6</v>
      </c>
      <c r="F25" s="21"/>
      <c r="G25" s="21"/>
    </row>
    <row r="26" ht="18" customHeight="1" spans="1:7">
      <c r="A26" s="20" t="s">
        <v>93</v>
      </c>
      <c r="B26" s="20" t="s">
        <v>94</v>
      </c>
      <c r="C26" s="21">
        <v>4023151.8</v>
      </c>
      <c r="D26" s="21">
        <v>4023151.8</v>
      </c>
      <c r="E26" s="21">
        <v>4023151.8</v>
      </c>
      <c r="F26" s="21"/>
      <c r="G26" s="21"/>
    </row>
    <row r="27" ht="18" customHeight="1" spans="1:7">
      <c r="A27" s="93" t="s">
        <v>95</v>
      </c>
      <c r="B27" s="93" t="s">
        <v>96</v>
      </c>
      <c r="C27" s="21">
        <v>4023151.8</v>
      </c>
      <c r="D27" s="21">
        <v>4023151.8</v>
      </c>
      <c r="E27" s="21">
        <v>4023151.8</v>
      </c>
      <c r="F27" s="21"/>
      <c r="G27" s="21"/>
    </row>
    <row r="28" ht="18" customHeight="1" spans="1:7">
      <c r="A28" s="159" t="s">
        <v>97</v>
      </c>
      <c r="B28" s="159" t="s">
        <v>98</v>
      </c>
      <c r="C28" s="21">
        <v>4023151.8</v>
      </c>
      <c r="D28" s="21">
        <v>4023151.8</v>
      </c>
      <c r="E28" s="21">
        <v>4023151.8</v>
      </c>
      <c r="F28" s="21"/>
      <c r="G28" s="21"/>
    </row>
    <row r="29" ht="18" customHeight="1" spans="1:7">
      <c r="A29" s="160" t="s">
        <v>99</v>
      </c>
      <c r="B29" s="161" t="s">
        <v>99</v>
      </c>
      <c r="C29" s="21">
        <v>52814211.67</v>
      </c>
      <c r="D29" s="21">
        <v>52482863.92</v>
      </c>
      <c r="E29" s="21">
        <v>49873315.8</v>
      </c>
      <c r="F29" s="21">
        <v>2609548.12</v>
      </c>
      <c r="G29" s="21">
        <v>331347.75</v>
      </c>
    </row>
  </sheetData>
  <mergeCells count="7">
    <mergeCell ref="A3:G3"/>
    <mergeCell ref="A4:E4"/>
    <mergeCell ref="A5:B5"/>
    <mergeCell ref="D5:F5"/>
    <mergeCell ref="A29:B29"/>
    <mergeCell ref="C5:C6"/>
    <mergeCell ref="G5:G6"/>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9"/>
  <sheetViews>
    <sheetView showZeros="0" tabSelected="1" workbookViewId="0">
      <pane ySplit="1" topLeftCell="A2" activePane="bottomLeft" state="frozen"/>
      <selection/>
      <selection pane="bottomLeft" activeCell="D17" sqref="D17"/>
    </sheetView>
  </sheetViews>
  <sheetFormatPr defaultColWidth="10.6555555555556" defaultRowHeight="14.25" customHeight="1" outlineLevelCol="5"/>
  <cols>
    <col min="1" max="2" width="32" customWidth="1"/>
    <col min="3" max="6" width="30.1555555555556" customWidth="1"/>
  </cols>
  <sheetData>
    <row r="1" customHeight="1" spans="1:6">
      <c r="A1" s="1"/>
      <c r="B1" s="1"/>
      <c r="C1" s="1"/>
      <c r="D1" s="1"/>
      <c r="E1" s="1"/>
      <c r="F1" s="1"/>
    </row>
    <row r="2" customHeight="1" spans="1:6">
      <c r="A2" s="146"/>
      <c r="B2" s="146"/>
      <c r="C2" s="67"/>
      <c r="D2" s="147"/>
      <c r="F2" s="148" t="s">
        <v>120</v>
      </c>
    </row>
    <row r="3" ht="32.25" customHeight="1" spans="1:6">
      <c r="A3" s="101" t="str">
        <f>"2025"&amp;"年一般公共预算“三公”经费支出预算表"</f>
        <v>2025年一般公共预算“三公”经费支出预算表</v>
      </c>
      <c r="B3" s="149"/>
      <c r="C3" s="149"/>
      <c r="D3" s="149"/>
      <c r="E3" s="149"/>
      <c r="F3" s="149"/>
    </row>
    <row r="4" ht="18.75" customHeight="1" spans="1:6">
      <c r="A4" s="150" t="str">
        <f>"单位名称："&amp;"景洪市职业高级中学"</f>
        <v>单位名称：景洪市职业高级中学</v>
      </c>
      <c r="B4" s="149"/>
      <c r="C4" s="149"/>
      <c r="D4" s="149"/>
      <c r="E4" s="149"/>
      <c r="F4" s="35" t="s">
        <v>121</v>
      </c>
    </row>
    <row r="5" ht="19.5" customHeight="1" spans="1:6">
      <c r="A5" s="10" t="s">
        <v>122</v>
      </c>
      <c r="B5" s="26" t="s">
        <v>123</v>
      </c>
      <c r="C5" s="11" t="s">
        <v>124</v>
      </c>
      <c r="D5" s="12"/>
      <c r="E5" s="13"/>
      <c r="F5" s="26" t="s">
        <v>125</v>
      </c>
    </row>
    <row r="6" ht="19.5" customHeight="1" spans="1:6">
      <c r="A6" s="17"/>
      <c r="B6" s="28"/>
      <c r="C6" s="18" t="s">
        <v>31</v>
      </c>
      <c r="D6" s="18" t="s">
        <v>126</v>
      </c>
      <c r="E6" s="18" t="s">
        <v>127</v>
      </c>
      <c r="F6" s="28"/>
    </row>
    <row r="7" ht="18.75" customHeight="1" spans="1:6">
      <c r="A7" s="39">
        <v>1</v>
      </c>
      <c r="B7" s="39">
        <v>2</v>
      </c>
      <c r="C7" s="36">
        <v>3</v>
      </c>
      <c r="D7" s="39">
        <v>4</v>
      </c>
      <c r="E7" s="39">
        <v>5</v>
      </c>
      <c r="F7" s="39">
        <v>6</v>
      </c>
    </row>
    <row r="8" ht="24" customHeight="1" spans="1:6">
      <c r="A8" s="21">
        <v>106235.13</v>
      </c>
      <c r="B8" s="21">
        <v>79676.35</v>
      </c>
      <c r="C8" s="21"/>
      <c r="D8" s="21"/>
      <c r="E8" s="21"/>
      <c r="F8" s="21">
        <v>26558.78</v>
      </c>
    </row>
    <row r="9" ht="185" customHeight="1" spans="1:6">
      <c r="A9" s="151" t="s">
        <v>128</v>
      </c>
      <c r="B9" s="152"/>
      <c r="C9" s="152"/>
      <c r="D9" s="152"/>
      <c r="E9" s="152"/>
      <c r="F9" s="152"/>
    </row>
  </sheetData>
  <mergeCells count="7">
    <mergeCell ref="A3:F3"/>
    <mergeCell ref="A4:C4"/>
    <mergeCell ref="C5:E5"/>
    <mergeCell ref="A9:F9"/>
    <mergeCell ref="A5:A6"/>
    <mergeCell ref="B5:B6"/>
    <mergeCell ref="F5:F6"/>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53"/>
  <sheetViews>
    <sheetView showZeros="0" workbookViewId="0">
      <pane ySplit="1" topLeftCell="A31" activePane="bottomLeft" state="frozen"/>
      <selection/>
      <selection pane="bottomLeft" activeCell="C65" sqref="C65"/>
    </sheetView>
  </sheetViews>
  <sheetFormatPr defaultColWidth="10.6555555555556" defaultRowHeight="14.25" customHeight="1"/>
  <cols>
    <col min="1" max="1" width="23.1666666666667" customWidth="1"/>
    <col min="2" max="2" width="25.6666666666667" customWidth="1"/>
    <col min="3" max="3" width="38.1666666666667" customWidth="1"/>
    <col min="4" max="4" width="15.8333333333333" customWidth="1"/>
    <col min="5" max="5" width="32.8333333333333" customWidth="1"/>
    <col min="6" max="6" width="20.8333333333333" customWidth="1"/>
    <col min="7" max="7" width="28.8333333333333" customWidth="1"/>
    <col min="8" max="9" width="15.5" customWidth="1"/>
    <col min="10" max="10" width="20.8333333333333" customWidth="1"/>
    <col min="11" max="11" width="13.3333333333333" customWidth="1"/>
    <col min="12" max="12" width="20.8333333333333" customWidth="1"/>
    <col min="13" max="13" width="15.5" customWidth="1"/>
    <col min="14" max="14" width="10.8333333333333" customWidth="1"/>
    <col min="15" max="15" width="15.8333333333333" customWidth="1"/>
    <col min="16" max="16" width="18.3333333333333" customWidth="1"/>
    <col min="17" max="18" width="20.8333333333333" customWidth="1"/>
    <col min="19" max="19" width="14.3333333333333" customWidth="1"/>
    <col min="20" max="21" width="10.8333333333333" customWidth="1"/>
    <col min="22" max="22" width="15.8333333333333" customWidth="1"/>
    <col min="23" max="23" width="20.8333333333333" customWidth="1"/>
    <col min="24" max="24" width="14.3333333333333" customWidth="1"/>
  </cols>
  <sheetData>
    <row r="1" customHeight="1" spans="1:24">
      <c r="A1" s="1"/>
      <c r="B1" s="1"/>
      <c r="C1" s="1"/>
      <c r="D1" s="1"/>
      <c r="E1" s="1"/>
      <c r="F1" s="1"/>
      <c r="G1" s="1"/>
      <c r="H1" s="1"/>
      <c r="I1" s="1"/>
      <c r="J1" s="1"/>
      <c r="K1" s="1"/>
      <c r="L1" s="1"/>
      <c r="M1" s="1"/>
      <c r="N1" s="1"/>
      <c r="O1" s="1"/>
      <c r="P1" s="1"/>
      <c r="Q1" s="1"/>
      <c r="R1" s="1"/>
      <c r="S1" s="1"/>
      <c r="T1" s="1"/>
      <c r="U1" s="1"/>
      <c r="V1" s="1"/>
      <c r="W1" s="1"/>
      <c r="X1" s="1"/>
    </row>
    <row r="2" ht="18.75" customHeight="1" spans="2:24">
      <c r="B2" s="134"/>
      <c r="D2" s="135"/>
      <c r="E2" s="135"/>
      <c r="F2" s="135"/>
      <c r="G2" s="135"/>
      <c r="H2" s="68"/>
      <c r="I2" s="68"/>
      <c r="J2" s="3"/>
      <c r="K2" s="68"/>
      <c r="L2" s="68"/>
      <c r="M2" s="68"/>
      <c r="N2" s="68"/>
      <c r="O2" s="3"/>
      <c r="P2" s="3"/>
      <c r="Q2" s="3"/>
      <c r="R2" s="68"/>
      <c r="V2" s="134"/>
      <c r="X2" s="4" t="s">
        <v>129</v>
      </c>
    </row>
    <row r="3" ht="39.75" customHeight="1" spans="1:24">
      <c r="A3" s="136" t="str">
        <f>"2025"&amp;"年部门基本支出预算表"</f>
        <v>2025年部门基本支出预算表</v>
      </c>
      <c r="B3" s="136"/>
      <c r="C3" s="136"/>
      <c r="D3" s="136"/>
      <c r="E3" s="136"/>
      <c r="F3" s="136"/>
      <c r="G3" s="136"/>
      <c r="H3" s="136"/>
      <c r="I3" s="136"/>
      <c r="J3" s="136"/>
      <c r="K3" s="136"/>
      <c r="L3" s="136"/>
      <c r="M3" s="136"/>
      <c r="N3" s="136"/>
      <c r="O3" s="136"/>
      <c r="P3" s="136"/>
      <c r="Q3" s="136"/>
      <c r="R3" s="136"/>
      <c r="S3" s="136"/>
      <c r="T3" s="136"/>
      <c r="U3" s="136"/>
      <c r="V3" s="136"/>
      <c r="W3" s="136"/>
      <c r="X3" s="136"/>
    </row>
    <row r="4" ht="18.75" customHeight="1" spans="1:24">
      <c r="A4" s="6" t="str">
        <f>"单位名称："&amp;"景洪市职业高级中学"</f>
        <v>单位名称：景洪市职业高级中学</v>
      </c>
      <c r="B4" s="6"/>
      <c r="C4" s="6"/>
      <c r="D4" s="6"/>
      <c r="E4" s="6"/>
      <c r="F4" s="6"/>
      <c r="G4" s="6"/>
      <c r="H4" s="137"/>
      <c r="I4" s="137"/>
      <c r="J4" s="7"/>
      <c r="K4" s="137"/>
      <c r="L4" s="137"/>
      <c r="M4" s="137"/>
      <c r="N4" s="137"/>
      <c r="O4" s="7"/>
      <c r="P4" s="7"/>
      <c r="Q4" s="7"/>
      <c r="R4" s="137"/>
      <c r="S4" s="34"/>
      <c r="T4" s="34"/>
      <c r="U4" s="34"/>
      <c r="V4" s="145"/>
      <c r="W4" s="34"/>
      <c r="X4" s="8" t="s">
        <v>121</v>
      </c>
    </row>
    <row r="5" ht="18" customHeight="1" spans="1:24">
      <c r="A5" s="9" t="s">
        <v>130</v>
      </c>
      <c r="B5" s="9" t="s">
        <v>131</v>
      </c>
      <c r="C5" s="9" t="s">
        <v>132</v>
      </c>
      <c r="D5" s="9" t="s">
        <v>133</v>
      </c>
      <c r="E5" s="9" t="s">
        <v>134</v>
      </c>
      <c r="F5" s="9" t="s">
        <v>135</v>
      </c>
      <c r="G5" s="9" t="s">
        <v>136</v>
      </c>
      <c r="H5" s="138" t="s">
        <v>137</v>
      </c>
      <c r="I5" s="141" t="s">
        <v>137</v>
      </c>
      <c r="J5" s="141"/>
      <c r="K5" s="141"/>
      <c r="L5" s="141"/>
      <c r="M5" s="141"/>
      <c r="N5" s="141"/>
      <c r="O5" s="141"/>
      <c r="P5" s="141"/>
      <c r="Q5" s="141"/>
      <c r="R5" s="141" t="s">
        <v>35</v>
      </c>
      <c r="S5" s="141" t="s">
        <v>51</v>
      </c>
      <c r="T5" s="141"/>
      <c r="U5" s="141"/>
      <c r="V5" s="141"/>
      <c r="W5" s="141"/>
      <c r="X5" s="142"/>
    </row>
    <row r="6" ht="18" customHeight="1" spans="1:24">
      <c r="A6" s="14"/>
      <c r="B6" s="14"/>
      <c r="C6" s="14"/>
      <c r="D6" s="14"/>
      <c r="E6" s="14"/>
      <c r="F6" s="14"/>
      <c r="G6" s="14"/>
      <c r="H6" s="102" t="s">
        <v>138</v>
      </c>
      <c r="I6" s="138" t="s">
        <v>32</v>
      </c>
      <c r="J6" s="141"/>
      <c r="K6" s="141"/>
      <c r="L6" s="141"/>
      <c r="M6" s="141"/>
      <c r="N6" s="142"/>
      <c r="O6" s="11" t="s">
        <v>139</v>
      </c>
      <c r="P6" s="12"/>
      <c r="Q6" s="13"/>
      <c r="R6" s="9" t="s">
        <v>35</v>
      </c>
      <c r="S6" s="138" t="s">
        <v>51</v>
      </c>
      <c r="T6" s="141" t="s">
        <v>38</v>
      </c>
      <c r="U6" s="141" t="s">
        <v>51</v>
      </c>
      <c r="V6" s="141" t="s">
        <v>40</v>
      </c>
      <c r="W6" s="141" t="s">
        <v>41</v>
      </c>
      <c r="X6" s="142" t="s">
        <v>42</v>
      </c>
    </row>
    <row r="7" ht="18.75" customHeight="1" spans="1:24">
      <c r="A7" s="14"/>
      <c r="B7" s="14"/>
      <c r="C7" s="14"/>
      <c r="D7" s="14"/>
      <c r="E7" s="14"/>
      <c r="F7" s="14"/>
      <c r="G7" s="14"/>
      <c r="H7" s="139"/>
      <c r="I7" s="143" t="s">
        <v>140</v>
      </c>
      <c r="J7" s="144" t="s">
        <v>141</v>
      </c>
      <c r="K7" s="9" t="s">
        <v>142</v>
      </c>
      <c r="L7" s="9" t="s">
        <v>143</v>
      </c>
      <c r="M7" s="9" t="s">
        <v>144</v>
      </c>
      <c r="N7" s="9" t="s">
        <v>145</v>
      </c>
      <c r="O7" s="9" t="s">
        <v>32</v>
      </c>
      <c r="P7" s="9" t="s">
        <v>33</v>
      </c>
      <c r="Q7" s="9" t="s">
        <v>34</v>
      </c>
      <c r="R7" s="14"/>
      <c r="S7" s="9" t="s">
        <v>31</v>
      </c>
      <c r="T7" s="9" t="s">
        <v>38</v>
      </c>
      <c r="U7" s="9" t="s">
        <v>146</v>
      </c>
      <c r="V7" s="9" t="s">
        <v>40</v>
      </c>
      <c r="W7" s="9" t="s">
        <v>41</v>
      </c>
      <c r="X7" s="9" t="s">
        <v>42</v>
      </c>
    </row>
    <row r="8" ht="37.5" customHeight="1" spans="1:24">
      <c r="A8" s="16"/>
      <c r="B8" s="16"/>
      <c r="C8" s="16"/>
      <c r="D8" s="16"/>
      <c r="E8" s="16"/>
      <c r="F8" s="16"/>
      <c r="G8" s="16"/>
      <c r="H8" s="105"/>
      <c r="I8" s="88" t="s">
        <v>31</v>
      </c>
      <c r="J8" s="88" t="s">
        <v>147</v>
      </c>
      <c r="K8" s="16" t="s">
        <v>141</v>
      </c>
      <c r="L8" s="16" t="s">
        <v>143</v>
      </c>
      <c r="M8" s="16" t="s">
        <v>144</v>
      </c>
      <c r="N8" s="16" t="s">
        <v>145</v>
      </c>
      <c r="O8" s="16" t="s">
        <v>143</v>
      </c>
      <c r="P8" s="16" t="s">
        <v>144</v>
      </c>
      <c r="Q8" s="16" t="s">
        <v>145</v>
      </c>
      <c r="R8" s="16" t="s">
        <v>35</v>
      </c>
      <c r="S8" s="16" t="s">
        <v>31</v>
      </c>
      <c r="T8" s="16" t="s">
        <v>38</v>
      </c>
      <c r="U8" s="16" t="s">
        <v>146</v>
      </c>
      <c r="V8" s="16" t="s">
        <v>40</v>
      </c>
      <c r="W8" s="16" t="s">
        <v>41</v>
      </c>
      <c r="X8" s="16" t="s">
        <v>42</v>
      </c>
    </row>
    <row r="9" ht="19.5" customHeight="1" spans="1:24">
      <c r="A9" s="140">
        <v>1</v>
      </c>
      <c r="B9" s="140">
        <v>2</v>
      </c>
      <c r="C9" s="140">
        <v>3</v>
      </c>
      <c r="D9" s="140">
        <v>4</v>
      </c>
      <c r="E9" s="140">
        <v>5</v>
      </c>
      <c r="F9" s="140">
        <v>6</v>
      </c>
      <c r="G9" s="140">
        <v>7</v>
      </c>
      <c r="H9" s="140">
        <v>8</v>
      </c>
      <c r="I9" s="140">
        <v>9</v>
      </c>
      <c r="J9" s="140">
        <v>10</v>
      </c>
      <c r="K9" s="140">
        <v>11</v>
      </c>
      <c r="L9" s="140">
        <v>12</v>
      </c>
      <c r="M9" s="140">
        <v>13</v>
      </c>
      <c r="N9" s="140">
        <v>14</v>
      </c>
      <c r="O9" s="140">
        <v>15</v>
      </c>
      <c r="P9" s="140">
        <v>16</v>
      </c>
      <c r="Q9" s="140">
        <v>17</v>
      </c>
      <c r="R9" s="140">
        <v>18</v>
      </c>
      <c r="S9" s="140">
        <v>19</v>
      </c>
      <c r="T9" s="140">
        <v>20</v>
      </c>
      <c r="U9" s="140">
        <v>21</v>
      </c>
      <c r="V9" s="140">
        <v>22</v>
      </c>
      <c r="W9" s="140">
        <v>23</v>
      </c>
      <c r="X9" s="140">
        <v>24</v>
      </c>
    </row>
    <row r="10" ht="21" customHeight="1" spans="1:24">
      <c r="A10" s="20" t="s">
        <v>44</v>
      </c>
      <c r="B10" s="20" t="s">
        <v>148</v>
      </c>
      <c r="C10" s="20" t="s">
        <v>149</v>
      </c>
      <c r="D10" s="20" t="s">
        <v>65</v>
      </c>
      <c r="E10" s="20" t="s">
        <v>66</v>
      </c>
      <c r="F10" s="20" t="s">
        <v>150</v>
      </c>
      <c r="G10" s="20" t="s">
        <v>151</v>
      </c>
      <c r="H10" s="21">
        <v>12449436</v>
      </c>
      <c r="I10" s="21">
        <v>12449436</v>
      </c>
      <c r="J10" s="21"/>
      <c r="K10" s="21"/>
      <c r="L10" s="21"/>
      <c r="M10" s="21">
        <v>12449436</v>
      </c>
      <c r="N10" s="21"/>
      <c r="O10" s="21"/>
      <c r="P10" s="21"/>
      <c r="Q10" s="21"/>
      <c r="R10" s="21"/>
      <c r="S10" s="21"/>
      <c r="T10" s="21"/>
      <c r="U10" s="21"/>
      <c r="V10" s="21"/>
      <c r="W10" s="21"/>
      <c r="X10" s="21"/>
    </row>
    <row r="11" ht="21" customHeight="1" spans="1:24">
      <c r="A11" s="20" t="s">
        <v>44</v>
      </c>
      <c r="B11" s="20" t="s">
        <v>148</v>
      </c>
      <c r="C11" s="20" t="s">
        <v>149</v>
      </c>
      <c r="D11" s="20" t="s">
        <v>65</v>
      </c>
      <c r="E11" s="20" t="s">
        <v>66</v>
      </c>
      <c r="F11" s="20" t="s">
        <v>152</v>
      </c>
      <c r="G11" s="20" t="s">
        <v>153</v>
      </c>
      <c r="H11" s="21">
        <v>1360512</v>
      </c>
      <c r="I11" s="21">
        <v>1360512</v>
      </c>
      <c r="J11" s="21"/>
      <c r="K11" s="21"/>
      <c r="L11" s="21"/>
      <c r="M11" s="21">
        <v>1360512</v>
      </c>
      <c r="N11" s="21"/>
      <c r="O11" s="21"/>
      <c r="P11" s="21"/>
      <c r="Q11" s="21"/>
      <c r="R11" s="21"/>
      <c r="S11" s="21"/>
      <c r="T11" s="21"/>
      <c r="U11" s="21"/>
      <c r="V11" s="21"/>
      <c r="W11" s="21"/>
      <c r="X11" s="21"/>
    </row>
    <row r="12" ht="21" customHeight="1" spans="1:24">
      <c r="A12" s="20" t="s">
        <v>44</v>
      </c>
      <c r="B12" s="20" t="s">
        <v>148</v>
      </c>
      <c r="C12" s="20" t="s">
        <v>149</v>
      </c>
      <c r="D12" s="20" t="s">
        <v>65</v>
      </c>
      <c r="E12" s="20" t="s">
        <v>66</v>
      </c>
      <c r="F12" s="20" t="s">
        <v>154</v>
      </c>
      <c r="G12" s="20" t="s">
        <v>155</v>
      </c>
      <c r="H12" s="21">
        <v>3479400</v>
      </c>
      <c r="I12" s="21">
        <v>3479400</v>
      </c>
      <c r="J12" s="21"/>
      <c r="K12" s="21"/>
      <c r="L12" s="21"/>
      <c r="M12" s="21">
        <v>3479400</v>
      </c>
      <c r="N12" s="21"/>
      <c r="O12" s="21"/>
      <c r="P12" s="21"/>
      <c r="Q12" s="21"/>
      <c r="R12" s="21"/>
      <c r="S12" s="21"/>
      <c r="T12" s="21"/>
      <c r="U12" s="21"/>
      <c r="V12" s="21"/>
      <c r="W12" s="21"/>
      <c r="X12" s="21"/>
    </row>
    <row r="13" ht="21" customHeight="1" spans="1:24">
      <c r="A13" s="20" t="s">
        <v>44</v>
      </c>
      <c r="B13" s="20" t="s">
        <v>148</v>
      </c>
      <c r="C13" s="20" t="s">
        <v>149</v>
      </c>
      <c r="D13" s="20" t="s">
        <v>65</v>
      </c>
      <c r="E13" s="20" t="s">
        <v>66</v>
      </c>
      <c r="F13" s="20" t="s">
        <v>154</v>
      </c>
      <c r="G13" s="20" t="s">
        <v>155</v>
      </c>
      <c r="H13" s="21">
        <v>10450680</v>
      </c>
      <c r="I13" s="21">
        <v>10450680</v>
      </c>
      <c r="J13" s="21"/>
      <c r="K13" s="21"/>
      <c r="L13" s="21"/>
      <c r="M13" s="21">
        <v>10450680</v>
      </c>
      <c r="N13" s="21"/>
      <c r="O13" s="21"/>
      <c r="P13" s="21"/>
      <c r="Q13" s="21"/>
      <c r="R13" s="21"/>
      <c r="S13" s="21"/>
      <c r="T13" s="21"/>
      <c r="U13" s="21"/>
      <c r="V13" s="21"/>
      <c r="W13" s="21"/>
      <c r="X13" s="21"/>
    </row>
    <row r="14" ht="21" customHeight="1" spans="1:24">
      <c r="A14" s="20" t="s">
        <v>44</v>
      </c>
      <c r="B14" s="20" t="s">
        <v>148</v>
      </c>
      <c r="C14" s="20" t="s">
        <v>149</v>
      </c>
      <c r="D14" s="20" t="s">
        <v>65</v>
      </c>
      <c r="E14" s="20" t="s">
        <v>66</v>
      </c>
      <c r="F14" s="20" t="s">
        <v>154</v>
      </c>
      <c r="G14" s="20" t="s">
        <v>155</v>
      </c>
      <c r="H14" s="21">
        <v>1037453</v>
      </c>
      <c r="I14" s="21">
        <v>1037453</v>
      </c>
      <c r="J14" s="21"/>
      <c r="K14" s="21"/>
      <c r="L14" s="21"/>
      <c r="M14" s="21">
        <v>1037453</v>
      </c>
      <c r="N14" s="21"/>
      <c r="O14" s="21"/>
      <c r="P14" s="21"/>
      <c r="Q14" s="21"/>
      <c r="R14" s="21"/>
      <c r="S14" s="21"/>
      <c r="T14" s="21"/>
      <c r="U14" s="21"/>
      <c r="V14" s="21"/>
      <c r="W14" s="21"/>
      <c r="X14" s="21"/>
    </row>
    <row r="15" ht="21" customHeight="1" spans="1:24">
      <c r="A15" s="20" t="s">
        <v>44</v>
      </c>
      <c r="B15" s="20" t="s">
        <v>156</v>
      </c>
      <c r="C15" s="20" t="s">
        <v>157</v>
      </c>
      <c r="D15" s="20" t="s">
        <v>77</v>
      </c>
      <c r="E15" s="20" t="s">
        <v>78</v>
      </c>
      <c r="F15" s="20" t="s">
        <v>158</v>
      </c>
      <c r="G15" s="20" t="s">
        <v>159</v>
      </c>
      <c r="H15" s="21">
        <v>4928704.16</v>
      </c>
      <c r="I15" s="21">
        <v>4928704.16</v>
      </c>
      <c r="J15" s="21"/>
      <c r="K15" s="21"/>
      <c r="L15" s="21"/>
      <c r="M15" s="21">
        <v>4928704.16</v>
      </c>
      <c r="N15" s="21"/>
      <c r="O15" s="21"/>
      <c r="P15" s="21"/>
      <c r="Q15" s="21"/>
      <c r="R15" s="21"/>
      <c r="S15" s="21"/>
      <c r="T15" s="21"/>
      <c r="U15" s="21"/>
      <c r="V15" s="21"/>
      <c r="W15" s="21"/>
      <c r="X15" s="21"/>
    </row>
    <row r="16" ht="21" customHeight="1" spans="1:24">
      <c r="A16" s="20" t="s">
        <v>44</v>
      </c>
      <c r="B16" s="20" t="s">
        <v>156</v>
      </c>
      <c r="C16" s="20" t="s">
        <v>157</v>
      </c>
      <c r="D16" s="20" t="s">
        <v>87</v>
      </c>
      <c r="E16" s="20" t="s">
        <v>88</v>
      </c>
      <c r="F16" s="20" t="s">
        <v>160</v>
      </c>
      <c r="G16" s="20" t="s">
        <v>161</v>
      </c>
      <c r="H16" s="21">
        <v>2573579.51</v>
      </c>
      <c r="I16" s="21">
        <v>2573579.51</v>
      </c>
      <c r="J16" s="21"/>
      <c r="K16" s="21"/>
      <c r="L16" s="21"/>
      <c r="M16" s="21">
        <v>2573579.51</v>
      </c>
      <c r="N16" s="21"/>
      <c r="O16" s="21"/>
      <c r="P16" s="21"/>
      <c r="Q16" s="21"/>
      <c r="R16" s="21"/>
      <c r="S16" s="21"/>
      <c r="T16" s="21"/>
      <c r="U16" s="21"/>
      <c r="V16" s="21"/>
      <c r="W16" s="21"/>
      <c r="X16" s="21"/>
    </row>
    <row r="17" ht="21" customHeight="1" spans="1:24">
      <c r="A17" s="20" t="s">
        <v>44</v>
      </c>
      <c r="B17" s="20" t="s">
        <v>156</v>
      </c>
      <c r="C17" s="20" t="s">
        <v>157</v>
      </c>
      <c r="D17" s="20" t="s">
        <v>89</v>
      </c>
      <c r="E17" s="20" t="s">
        <v>90</v>
      </c>
      <c r="F17" s="20" t="s">
        <v>162</v>
      </c>
      <c r="G17" s="20" t="s">
        <v>163</v>
      </c>
      <c r="H17" s="21">
        <v>1591114.73</v>
      </c>
      <c r="I17" s="21">
        <v>1591114.73</v>
      </c>
      <c r="J17" s="21"/>
      <c r="K17" s="21"/>
      <c r="L17" s="21"/>
      <c r="M17" s="21">
        <v>1591114.73</v>
      </c>
      <c r="N17" s="21"/>
      <c r="O17" s="21"/>
      <c r="P17" s="21"/>
      <c r="Q17" s="21"/>
      <c r="R17" s="21"/>
      <c r="S17" s="21"/>
      <c r="T17" s="21"/>
      <c r="U17" s="21"/>
      <c r="V17" s="21"/>
      <c r="W17" s="21"/>
      <c r="X17" s="21"/>
    </row>
    <row r="18" ht="21" customHeight="1" spans="1:24">
      <c r="A18" s="20" t="s">
        <v>44</v>
      </c>
      <c r="B18" s="20" t="s">
        <v>156</v>
      </c>
      <c r="C18" s="20" t="s">
        <v>157</v>
      </c>
      <c r="D18" s="20" t="s">
        <v>91</v>
      </c>
      <c r="E18" s="20" t="s">
        <v>92</v>
      </c>
      <c r="F18" s="20" t="s">
        <v>164</v>
      </c>
      <c r="G18" s="20" t="s">
        <v>165</v>
      </c>
      <c r="H18" s="21">
        <v>95823</v>
      </c>
      <c r="I18" s="21">
        <v>95823</v>
      </c>
      <c r="J18" s="21"/>
      <c r="K18" s="21"/>
      <c r="L18" s="21"/>
      <c r="M18" s="21">
        <v>95823</v>
      </c>
      <c r="N18" s="21"/>
      <c r="O18" s="21"/>
      <c r="P18" s="21"/>
      <c r="Q18" s="21"/>
      <c r="R18" s="21"/>
      <c r="S18" s="21"/>
      <c r="T18" s="21"/>
      <c r="U18" s="21"/>
      <c r="V18" s="21"/>
      <c r="W18" s="21"/>
      <c r="X18" s="21"/>
    </row>
    <row r="19" ht="21" customHeight="1" spans="1:24">
      <c r="A19" s="20" t="s">
        <v>44</v>
      </c>
      <c r="B19" s="20" t="s">
        <v>156</v>
      </c>
      <c r="C19" s="20" t="s">
        <v>157</v>
      </c>
      <c r="D19" s="20" t="s">
        <v>91</v>
      </c>
      <c r="E19" s="20" t="s">
        <v>92</v>
      </c>
      <c r="F19" s="20" t="s">
        <v>164</v>
      </c>
      <c r="G19" s="20" t="s">
        <v>165</v>
      </c>
      <c r="H19" s="21">
        <v>123217.6</v>
      </c>
      <c r="I19" s="21">
        <v>123217.6</v>
      </c>
      <c r="J19" s="21"/>
      <c r="K19" s="21"/>
      <c r="L19" s="21"/>
      <c r="M19" s="21">
        <v>123217.6</v>
      </c>
      <c r="N19" s="21"/>
      <c r="O19" s="21"/>
      <c r="P19" s="21"/>
      <c r="Q19" s="21"/>
      <c r="R19" s="21"/>
      <c r="S19" s="21"/>
      <c r="T19" s="21"/>
      <c r="U19" s="21"/>
      <c r="V19" s="21"/>
      <c r="W19" s="21"/>
      <c r="X19" s="21"/>
    </row>
    <row r="20" ht="21" customHeight="1" spans="1:24">
      <c r="A20" s="20" t="s">
        <v>44</v>
      </c>
      <c r="B20" s="20" t="s">
        <v>166</v>
      </c>
      <c r="C20" s="20" t="s">
        <v>98</v>
      </c>
      <c r="D20" s="20" t="s">
        <v>97</v>
      </c>
      <c r="E20" s="20" t="s">
        <v>98</v>
      </c>
      <c r="F20" s="20" t="s">
        <v>167</v>
      </c>
      <c r="G20" s="20" t="s">
        <v>98</v>
      </c>
      <c r="H20" s="21">
        <v>4023151.8</v>
      </c>
      <c r="I20" s="21">
        <v>4023151.8</v>
      </c>
      <c r="J20" s="21"/>
      <c r="K20" s="21"/>
      <c r="L20" s="21"/>
      <c r="M20" s="21">
        <v>4023151.8</v>
      </c>
      <c r="N20" s="21"/>
      <c r="O20" s="21"/>
      <c r="P20" s="21"/>
      <c r="Q20" s="21"/>
      <c r="R20" s="21"/>
      <c r="S20" s="21"/>
      <c r="T20" s="21"/>
      <c r="U20" s="21"/>
      <c r="V20" s="21"/>
      <c r="W20" s="21"/>
      <c r="X20" s="21"/>
    </row>
    <row r="21" ht="21" customHeight="1" spans="1:24">
      <c r="A21" s="20" t="s">
        <v>44</v>
      </c>
      <c r="B21" s="20" t="s">
        <v>168</v>
      </c>
      <c r="C21" s="20" t="s">
        <v>169</v>
      </c>
      <c r="D21" s="20" t="s">
        <v>65</v>
      </c>
      <c r="E21" s="20" t="s">
        <v>66</v>
      </c>
      <c r="F21" s="20" t="s">
        <v>170</v>
      </c>
      <c r="G21" s="20" t="s">
        <v>169</v>
      </c>
      <c r="H21" s="21">
        <v>643680.24</v>
      </c>
      <c r="I21" s="21">
        <v>643680.24</v>
      </c>
      <c r="J21" s="21"/>
      <c r="K21" s="21"/>
      <c r="L21" s="21"/>
      <c r="M21" s="21">
        <v>643680.24</v>
      </c>
      <c r="N21" s="21"/>
      <c r="O21" s="21"/>
      <c r="P21" s="21"/>
      <c r="Q21" s="21"/>
      <c r="R21" s="21"/>
      <c r="S21" s="21"/>
      <c r="T21" s="21"/>
      <c r="U21" s="21"/>
      <c r="V21" s="21"/>
      <c r="W21" s="21"/>
      <c r="X21" s="21"/>
    </row>
    <row r="22" ht="21" customHeight="1" spans="1:24">
      <c r="A22" s="20" t="s">
        <v>44</v>
      </c>
      <c r="B22" s="20" t="s">
        <v>171</v>
      </c>
      <c r="C22" s="20" t="s">
        <v>172</v>
      </c>
      <c r="D22" s="20" t="s">
        <v>65</v>
      </c>
      <c r="E22" s="20" t="s">
        <v>66</v>
      </c>
      <c r="F22" s="20" t="s">
        <v>173</v>
      </c>
      <c r="G22" s="20" t="s">
        <v>172</v>
      </c>
      <c r="H22" s="21">
        <v>6096</v>
      </c>
      <c r="I22" s="21">
        <v>6096</v>
      </c>
      <c r="J22" s="21"/>
      <c r="K22" s="21"/>
      <c r="L22" s="21"/>
      <c r="M22" s="21">
        <v>6096</v>
      </c>
      <c r="N22" s="21"/>
      <c r="O22" s="21"/>
      <c r="P22" s="21"/>
      <c r="Q22" s="21"/>
      <c r="R22" s="21"/>
      <c r="S22" s="21"/>
      <c r="T22" s="21"/>
      <c r="U22" s="21"/>
      <c r="V22" s="21"/>
      <c r="W22" s="21"/>
      <c r="X22" s="21"/>
    </row>
    <row r="23" ht="21" customHeight="1" spans="1:24">
      <c r="A23" s="20" t="s">
        <v>44</v>
      </c>
      <c r="B23" s="20" t="s">
        <v>174</v>
      </c>
      <c r="C23" s="20" t="s">
        <v>175</v>
      </c>
      <c r="D23" s="20" t="s">
        <v>65</v>
      </c>
      <c r="E23" s="20" t="s">
        <v>66</v>
      </c>
      <c r="F23" s="20" t="s">
        <v>176</v>
      </c>
      <c r="G23" s="20" t="s">
        <v>177</v>
      </c>
      <c r="H23" s="21">
        <v>52000</v>
      </c>
      <c r="I23" s="21">
        <v>52000</v>
      </c>
      <c r="J23" s="21"/>
      <c r="K23" s="21"/>
      <c r="L23" s="21"/>
      <c r="M23" s="21">
        <v>52000</v>
      </c>
      <c r="N23" s="21"/>
      <c r="O23" s="21"/>
      <c r="P23" s="21"/>
      <c r="Q23" s="21"/>
      <c r="R23" s="21"/>
      <c r="S23" s="21"/>
      <c r="T23" s="21"/>
      <c r="U23" s="21"/>
      <c r="V23" s="21"/>
      <c r="W23" s="21"/>
      <c r="X23" s="21"/>
    </row>
    <row r="24" ht="21" customHeight="1" spans="1:24">
      <c r="A24" s="20" t="s">
        <v>44</v>
      </c>
      <c r="B24" s="20" t="s">
        <v>174</v>
      </c>
      <c r="C24" s="20" t="s">
        <v>175</v>
      </c>
      <c r="D24" s="20" t="s">
        <v>65</v>
      </c>
      <c r="E24" s="20" t="s">
        <v>66</v>
      </c>
      <c r="F24" s="20" t="s">
        <v>178</v>
      </c>
      <c r="G24" s="20" t="s">
        <v>179</v>
      </c>
      <c r="H24" s="21">
        <v>120000</v>
      </c>
      <c r="I24" s="21">
        <v>120000</v>
      </c>
      <c r="J24" s="21"/>
      <c r="K24" s="21"/>
      <c r="L24" s="21"/>
      <c r="M24" s="21">
        <v>120000</v>
      </c>
      <c r="N24" s="21"/>
      <c r="O24" s="21"/>
      <c r="P24" s="21"/>
      <c r="Q24" s="21"/>
      <c r="R24" s="21"/>
      <c r="S24" s="21"/>
      <c r="T24" s="21"/>
      <c r="U24" s="21"/>
      <c r="V24" s="21"/>
      <c r="W24" s="21"/>
      <c r="X24" s="21"/>
    </row>
    <row r="25" ht="21" customHeight="1" spans="1:24">
      <c r="A25" s="20" t="s">
        <v>44</v>
      </c>
      <c r="B25" s="20" t="s">
        <v>174</v>
      </c>
      <c r="C25" s="20" t="s">
        <v>175</v>
      </c>
      <c r="D25" s="20" t="s">
        <v>65</v>
      </c>
      <c r="E25" s="20" t="s">
        <v>66</v>
      </c>
      <c r="F25" s="20" t="s">
        <v>180</v>
      </c>
      <c r="G25" s="20" t="s">
        <v>181</v>
      </c>
      <c r="H25" s="21">
        <v>120000</v>
      </c>
      <c r="I25" s="21">
        <v>120000</v>
      </c>
      <c r="J25" s="21"/>
      <c r="K25" s="21"/>
      <c r="L25" s="21"/>
      <c r="M25" s="21">
        <v>120000</v>
      </c>
      <c r="N25" s="21"/>
      <c r="O25" s="21"/>
      <c r="P25" s="21"/>
      <c r="Q25" s="21"/>
      <c r="R25" s="21"/>
      <c r="S25" s="21"/>
      <c r="T25" s="21"/>
      <c r="U25" s="21"/>
      <c r="V25" s="21"/>
      <c r="W25" s="21"/>
      <c r="X25" s="21"/>
    </row>
    <row r="26" ht="21" customHeight="1" spans="1:24">
      <c r="A26" s="20" t="s">
        <v>44</v>
      </c>
      <c r="B26" s="20" t="s">
        <v>174</v>
      </c>
      <c r="C26" s="20" t="s">
        <v>175</v>
      </c>
      <c r="D26" s="20" t="s">
        <v>65</v>
      </c>
      <c r="E26" s="20" t="s">
        <v>66</v>
      </c>
      <c r="F26" s="20" t="s">
        <v>182</v>
      </c>
      <c r="G26" s="20" t="s">
        <v>183</v>
      </c>
      <c r="H26" s="21">
        <v>3000</v>
      </c>
      <c r="I26" s="21">
        <v>3000</v>
      </c>
      <c r="J26" s="21"/>
      <c r="K26" s="21"/>
      <c r="L26" s="21"/>
      <c r="M26" s="21">
        <v>3000</v>
      </c>
      <c r="N26" s="21"/>
      <c r="O26" s="21"/>
      <c r="P26" s="21"/>
      <c r="Q26" s="21"/>
      <c r="R26" s="21"/>
      <c r="S26" s="21"/>
      <c r="T26" s="21"/>
      <c r="U26" s="21"/>
      <c r="V26" s="21"/>
      <c r="W26" s="21"/>
      <c r="X26" s="21"/>
    </row>
    <row r="27" ht="21" customHeight="1" spans="1:24">
      <c r="A27" s="20" t="s">
        <v>44</v>
      </c>
      <c r="B27" s="20" t="s">
        <v>174</v>
      </c>
      <c r="C27" s="20" t="s">
        <v>175</v>
      </c>
      <c r="D27" s="20" t="s">
        <v>65</v>
      </c>
      <c r="E27" s="20" t="s">
        <v>66</v>
      </c>
      <c r="F27" s="20" t="s">
        <v>184</v>
      </c>
      <c r="G27" s="20" t="s">
        <v>185</v>
      </c>
      <c r="H27" s="21">
        <v>130000</v>
      </c>
      <c r="I27" s="21">
        <v>130000</v>
      </c>
      <c r="J27" s="21"/>
      <c r="K27" s="21"/>
      <c r="L27" s="21"/>
      <c r="M27" s="21">
        <v>130000</v>
      </c>
      <c r="N27" s="21"/>
      <c r="O27" s="21"/>
      <c r="P27" s="21"/>
      <c r="Q27" s="21"/>
      <c r="R27" s="21"/>
      <c r="S27" s="21"/>
      <c r="T27" s="21"/>
      <c r="U27" s="21"/>
      <c r="V27" s="21"/>
      <c r="W27" s="21"/>
      <c r="X27" s="21"/>
    </row>
    <row r="28" ht="21" customHeight="1" spans="1:24">
      <c r="A28" s="20" t="s">
        <v>44</v>
      </c>
      <c r="B28" s="20" t="s">
        <v>174</v>
      </c>
      <c r="C28" s="20" t="s">
        <v>175</v>
      </c>
      <c r="D28" s="20" t="s">
        <v>65</v>
      </c>
      <c r="E28" s="20" t="s">
        <v>66</v>
      </c>
      <c r="F28" s="20" t="s">
        <v>186</v>
      </c>
      <c r="G28" s="20" t="s">
        <v>187</v>
      </c>
      <c r="H28" s="21">
        <v>200000</v>
      </c>
      <c r="I28" s="21">
        <v>200000</v>
      </c>
      <c r="J28" s="21"/>
      <c r="K28" s="21"/>
      <c r="L28" s="21"/>
      <c r="M28" s="21">
        <v>200000</v>
      </c>
      <c r="N28" s="21"/>
      <c r="O28" s="21"/>
      <c r="P28" s="21"/>
      <c r="Q28" s="21"/>
      <c r="R28" s="21"/>
      <c r="S28" s="21"/>
      <c r="T28" s="21"/>
      <c r="U28" s="21"/>
      <c r="V28" s="21"/>
      <c r="W28" s="21"/>
      <c r="X28" s="21"/>
    </row>
    <row r="29" ht="21" customHeight="1" spans="1:24">
      <c r="A29" s="20" t="s">
        <v>44</v>
      </c>
      <c r="B29" s="20" t="s">
        <v>174</v>
      </c>
      <c r="C29" s="20" t="s">
        <v>175</v>
      </c>
      <c r="D29" s="20" t="s">
        <v>65</v>
      </c>
      <c r="E29" s="20" t="s">
        <v>66</v>
      </c>
      <c r="F29" s="20" t="s">
        <v>188</v>
      </c>
      <c r="G29" s="20" t="s">
        <v>189</v>
      </c>
      <c r="H29" s="21">
        <v>80000</v>
      </c>
      <c r="I29" s="21">
        <v>80000</v>
      </c>
      <c r="J29" s="21"/>
      <c r="K29" s="21"/>
      <c r="L29" s="21"/>
      <c r="M29" s="21">
        <v>80000</v>
      </c>
      <c r="N29" s="21"/>
      <c r="O29" s="21"/>
      <c r="P29" s="21"/>
      <c r="Q29" s="21"/>
      <c r="R29" s="21"/>
      <c r="S29" s="21"/>
      <c r="T29" s="21"/>
      <c r="U29" s="21"/>
      <c r="V29" s="21"/>
      <c r="W29" s="21"/>
      <c r="X29" s="21"/>
    </row>
    <row r="30" ht="21" customHeight="1" spans="1:24">
      <c r="A30" s="20" t="s">
        <v>44</v>
      </c>
      <c r="B30" s="20" t="s">
        <v>174</v>
      </c>
      <c r="C30" s="20" t="s">
        <v>175</v>
      </c>
      <c r="D30" s="20" t="s">
        <v>65</v>
      </c>
      <c r="E30" s="20" t="s">
        <v>66</v>
      </c>
      <c r="F30" s="20" t="s">
        <v>190</v>
      </c>
      <c r="G30" s="20" t="s">
        <v>191</v>
      </c>
      <c r="H30" s="21">
        <v>40000</v>
      </c>
      <c r="I30" s="21">
        <v>40000</v>
      </c>
      <c r="J30" s="21"/>
      <c r="K30" s="21"/>
      <c r="L30" s="21"/>
      <c r="M30" s="21">
        <v>40000</v>
      </c>
      <c r="N30" s="21"/>
      <c r="O30" s="21"/>
      <c r="P30" s="21"/>
      <c r="Q30" s="21"/>
      <c r="R30" s="21"/>
      <c r="S30" s="21"/>
      <c r="T30" s="21"/>
      <c r="U30" s="21"/>
      <c r="V30" s="21"/>
      <c r="W30" s="21"/>
      <c r="X30" s="21"/>
    </row>
    <row r="31" ht="21" customHeight="1" spans="1:24">
      <c r="A31" s="20" t="s">
        <v>44</v>
      </c>
      <c r="B31" s="20" t="s">
        <v>174</v>
      </c>
      <c r="C31" s="20" t="s">
        <v>175</v>
      </c>
      <c r="D31" s="20" t="s">
        <v>65</v>
      </c>
      <c r="E31" s="20" t="s">
        <v>66</v>
      </c>
      <c r="F31" s="20" t="s">
        <v>192</v>
      </c>
      <c r="G31" s="20" t="s">
        <v>193</v>
      </c>
      <c r="H31" s="21">
        <v>250000</v>
      </c>
      <c r="I31" s="21">
        <v>250000</v>
      </c>
      <c r="J31" s="21"/>
      <c r="K31" s="21"/>
      <c r="L31" s="21"/>
      <c r="M31" s="21">
        <v>250000</v>
      </c>
      <c r="N31" s="21"/>
      <c r="O31" s="21"/>
      <c r="P31" s="21"/>
      <c r="Q31" s="21"/>
      <c r="R31" s="21"/>
      <c r="S31" s="21"/>
      <c r="T31" s="21"/>
      <c r="U31" s="21"/>
      <c r="V31" s="21"/>
      <c r="W31" s="21"/>
      <c r="X31" s="21"/>
    </row>
    <row r="32" ht="21" customHeight="1" spans="1:24">
      <c r="A32" s="20" t="s">
        <v>44</v>
      </c>
      <c r="B32" s="20" t="s">
        <v>174</v>
      </c>
      <c r="C32" s="20" t="s">
        <v>175</v>
      </c>
      <c r="D32" s="20" t="s">
        <v>65</v>
      </c>
      <c r="E32" s="20" t="s">
        <v>66</v>
      </c>
      <c r="F32" s="20" t="s">
        <v>194</v>
      </c>
      <c r="G32" s="20" t="s">
        <v>195</v>
      </c>
      <c r="H32" s="21">
        <v>178960</v>
      </c>
      <c r="I32" s="21">
        <v>178960</v>
      </c>
      <c r="J32" s="21"/>
      <c r="K32" s="21"/>
      <c r="L32" s="21"/>
      <c r="M32" s="21">
        <v>178960</v>
      </c>
      <c r="N32" s="21"/>
      <c r="O32" s="21"/>
      <c r="P32" s="21"/>
      <c r="Q32" s="21"/>
      <c r="R32" s="21"/>
      <c r="S32" s="21"/>
      <c r="T32" s="21"/>
      <c r="U32" s="21"/>
      <c r="V32" s="21"/>
      <c r="W32" s="21"/>
      <c r="X32" s="21"/>
    </row>
    <row r="33" ht="21" customHeight="1" spans="1:24">
      <c r="A33" s="20" t="s">
        <v>44</v>
      </c>
      <c r="B33" s="20" t="s">
        <v>174</v>
      </c>
      <c r="C33" s="20" t="s">
        <v>175</v>
      </c>
      <c r="D33" s="20" t="s">
        <v>65</v>
      </c>
      <c r="E33" s="20" t="s">
        <v>66</v>
      </c>
      <c r="F33" s="20" t="s">
        <v>196</v>
      </c>
      <c r="G33" s="20" t="s">
        <v>197</v>
      </c>
      <c r="H33" s="21">
        <v>150000</v>
      </c>
      <c r="I33" s="21">
        <v>150000</v>
      </c>
      <c r="J33" s="21"/>
      <c r="K33" s="21"/>
      <c r="L33" s="21"/>
      <c r="M33" s="21">
        <v>150000</v>
      </c>
      <c r="N33" s="21"/>
      <c r="O33" s="21"/>
      <c r="P33" s="21"/>
      <c r="Q33" s="21"/>
      <c r="R33" s="21"/>
      <c r="S33" s="21"/>
      <c r="T33" s="21"/>
      <c r="U33" s="21"/>
      <c r="V33" s="21"/>
      <c r="W33" s="21"/>
      <c r="X33" s="21"/>
    </row>
    <row r="34" ht="21" customHeight="1" spans="1:24">
      <c r="A34" s="20" t="s">
        <v>44</v>
      </c>
      <c r="B34" s="20" t="s">
        <v>174</v>
      </c>
      <c r="C34" s="20" t="s">
        <v>175</v>
      </c>
      <c r="D34" s="20" t="s">
        <v>65</v>
      </c>
      <c r="E34" s="20" t="s">
        <v>66</v>
      </c>
      <c r="F34" s="20" t="s">
        <v>198</v>
      </c>
      <c r="G34" s="20" t="s">
        <v>199</v>
      </c>
      <c r="H34" s="21">
        <v>40000</v>
      </c>
      <c r="I34" s="21">
        <v>40000</v>
      </c>
      <c r="J34" s="21"/>
      <c r="K34" s="21"/>
      <c r="L34" s="21"/>
      <c r="M34" s="21">
        <v>40000</v>
      </c>
      <c r="N34" s="21"/>
      <c r="O34" s="21"/>
      <c r="P34" s="21"/>
      <c r="Q34" s="21"/>
      <c r="R34" s="21"/>
      <c r="S34" s="21"/>
      <c r="T34" s="21"/>
      <c r="U34" s="21"/>
      <c r="V34" s="21"/>
      <c r="W34" s="21"/>
      <c r="X34" s="21"/>
    </row>
    <row r="35" ht="21" customHeight="1" spans="1:24">
      <c r="A35" s="20" t="s">
        <v>44</v>
      </c>
      <c r="B35" s="20" t="s">
        <v>174</v>
      </c>
      <c r="C35" s="20" t="s">
        <v>175</v>
      </c>
      <c r="D35" s="20" t="s">
        <v>65</v>
      </c>
      <c r="E35" s="20" t="s">
        <v>66</v>
      </c>
      <c r="F35" s="20" t="s">
        <v>200</v>
      </c>
      <c r="G35" s="20" t="s">
        <v>201</v>
      </c>
      <c r="H35" s="21">
        <v>20000</v>
      </c>
      <c r="I35" s="21">
        <v>20000</v>
      </c>
      <c r="J35" s="21"/>
      <c r="K35" s="21"/>
      <c r="L35" s="21"/>
      <c r="M35" s="21">
        <v>20000</v>
      </c>
      <c r="N35" s="21"/>
      <c r="O35" s="21"/>
      <c r="P35" s="21"/>
      <c r="Q35" s="21"/>
      <c r="R35" s="21"/>
      <c r="S35" s="21"/>
      <c r="T35" s="21"/>
      <c r="U35" s="21"/>
      <c r="V35" s="21"/>
      <c r="W35" s="21"/>
      <c r="X35" s="21"/>
    </row>
    <row r="36" ht="21" customHeight="1" spans="1:24">
      <c r="A36" s="20" t="s">
        <v>44</v>
      </c>
      <c r="B36" s="20" t="s">
        <v>174</v>
      </c>
      <c r="C36" s="20" t="s">
        <v>175</v>
      </c>
      <c r="D36" s="20" t="s">
        <v>65</v>
      </c>
      <c r="E36" s="20" t="s">
        <v>66</v>
      </c>
      <c r="F36" s="20" t="s">
        <v>202</v>
      </c>
      <c r="G36" s="20" t="s">
        <v>203</v>
      </c>
      <c r="H36" s="21">
        <v>300000</v>
      </c>
      <c r="I36" s="21">
        <v>300000</v>
      </c>
      <c r="J36" s="21"/>
      <c r="K36" s="21"/>
      <c r="L36" s="21"/>
      <c r="M36" s="21">
        <v>300000</v>
      </c>
      <c r="N36" s="21"/>
      <c r="O36" s="21"/>
      <c r="P36" s="21"/>
      <c r="Q36" s="21"/>
      <c r="R36" s="21"/>
      <c r="S36" s="21"/>
      <c r="T36" s="21"/>
      <c r="U36" s="21"/>
      <c r="V36" s="21"/>
      <c r="W36" s="21"/>
      <c r="X36" s="21"/>
    </row>
    <row r="37" ht="21" customHeight="1" spans="1:24">
      <c r="A37" s="20" t="s">
        <v>44</v>
      </c>
      <c r="B37" s="20" t="s">
        <v>204</v>
      </c>
      <c r="C37" s="20" t="s">
        <v>205</v>
      </c>
      <c r="D37" s="20" t="s">
        <v>65</v>
      </c>
      <c r="E37" s="20" t="s">
        <v>66</v>
      </c>
      <c r="F37" s="20" t="s">
        <v>206</v>
      </c>
      <c r="G37" s="20" t="s">
        <v>207</v>
      </c>
      <c r="H37" s="21">
        <v>70000</v>
      </c>
      <c r="I37" s="21">
        <v>70000</v>
      </c>
      <c r="J37" s="21"/>
      <c r="K37" s="21"/>
      <c r="L37" s="21"/>
      <c r="M37" s="21">
        <v>70000</v>
      </c>
      <c r="N37" s="21"/>
      <c r="O37" s="21"/>
      <c r="P37" s="21"/>
      <c r="Q37" s="21"/>
      <c r="R37" s="21"/>
      <c r="S37" s="21"/>
      <c r="T37" s="21"/>
      <c r="U37" s="21"/>
      <c r="V37" s="21"/>
      <c r="W37" s="21"/>
      <c r="X37" s="21"/>
    </row>
    <row r="38" ht="21" customHeight="1" spans="1:24">
      <c r="A38" s="20" t="s">
        <v>44</v>
      </c>
      <c r="B38" s="20" t="s">
        <v>208</v>
      </c>
      <c r="C38" s="20" t="s">
        <v>209</v>
      </c>
      <c r="D38" s="20" t="s">
        <v>75</v>
      </c>
      <c r="E38" s="20" t="s">
        <v>76</v>
      </c>
      <c r="F38" s="20" t="s">
        <v>202</v>
      </c>
      <c r="G38" s="20" t="s">
        <v>203</v>
      </c>
      <c r="H38" s="21">
        <v>58200</v>
      </c>
      <c r="I38" s="21">
        <v>58200</v>
      </c>
      <c r="J38" s="21"/>
      <c r="K38" s="21"/>
      <c r="L38" s="21"/>
      <c r="M38" s="21">
        <v>58200</v>
      </c>
      <c r="N38" s="21"/>
      <c r="O38" s="21"/>
      <c r="P38" s="21"/>
      <c r="Q38" s="21"/>
      <c r="R38" s="21"/>
      <c r="S38" s="21"/>
      <c r="T38" s="21"/>
      <c r="U38" s="21"/>
      <c r="V38" s="21"/>
      <c r="W38" s="21"/>
      <c r="X38" s="21"/>
    </row>
    <row r="39" ht="21" customHeight="1" spans="1:24">
      <c r="A39" s="20" t="s">
        <v>44</v>
      </c>
      <c r="B39" s="20" t="s">
        <v>210</v>
      </c>
      <c r="C39" s="20" t="s">
        <v>125</v>
      </c>
      <c r="D39" s="20" t="s">
        <v>65</v>
      </c>
      <c r="E39" s="20" t="s">
        <v>66</v>
      </c>
      <c r="F39" s="20" t="s">
        <v>211</v>
      </c>
      <c r="G39" s="20" t="s">
        <v>125</v>
      </c>
      <c r="H39" s="21">
        <v>5000</v>
      </c>
      <c r="I39" s="21">
        <v>5000</v>
      </c>
      <c r="J39" s="21"/>
      <c r="K39" s="21"/>
      <c r="L39" s="21"/>
      <c r="M39" s="21">
        <v>5000</v>
      </c>
      <c r="N39" s="21"/>
      <c r="O39" s="21"/>
      <c r="P39" s="21"/>
      <c r="Q39" s="21"/>
      <c r="R39" s="21"/>
      <c r="S39" s="21"/>
      <c r="T39" s="21"/>
      <c r="U39" s="21"/>
      <c r="V39" s="21"/>
      <c r="W39" s="21"/>
      <c r="X39" s="21"/>
    </row>
    <row r="40" ht="21" customHeight="1" spans="1:24">
      <c r="A40" s="20" t="s">
        <v>44</v>
      </c>
      <c r="B40" s="20" t="s">
        <v>212</v>
      </c>
      <c r="C40" s="20" t="s">
        <v>213</v>
      </c>
      <c r="D40" s="20" t="s">
        <v>81</v>
      </c>
      <c r="E40" s="20" t="s">
        <v>82</v>
      </c>
      <c r="F40" s="20" t="s">
        <v>214</v>
      </c>
      <c r="G40" s="20" t="s">
        <v>215</v>
      </c>
      <c r="H40" s="21">
        <v>11460</v>
      </c>
      <c r="I40" s="21">
        <v>11460</v>
      </c>
      <c r="J40" s="21"/>
      <c r="K40" s="21"/>
      <c r="L40" s="21"/>
      <c r="M40" s="21">
        <v>11460</v>
      </c>
      <c r="N40" s="21"/>
      <c r="O40" s="21"/>
      <c r="P40" s="21"/>
      <c r="Q40" s="21"/>
      <c r="R40" s="21"/>
      <c r="S40" s="21"/>
      <c r="T40" s="21"/>
      <c r="U40" s="21"/>
      <c r="V40" s="21"/>
      <c r="W40" s="21"/>
      <c r="X40" s="21"/>
    </row>
    <row r="41" ht="21" customHeight="1" spans="1:24">
      <c r="A41" s="20" t="s">
        <v>44</v>
      </c>
      <c r="B41" s="20" t="s">
        <v>216</v>
      </c>
      <c r="C41" s="20" t="s">
        <v>217</v>
      </c>
      <c r="D41" s="20" t="s">
        <v>65</v>
      </c>
      <c r="E41" s="20" t="s">
        <v>66</v>
      </c>
      <c r="F41" s="20" t="s">
        <v>152</v>
      </c>
      <c r="G41" s="20" t="s">
        <v>153</v>
      </c>
      <c r="H41" s="21">
        <v>304800</v>
      </c>
      <c r="I41" s="21">
        <v>304800</v>
      </c>
      <c r="J41" s="21"/>
      <c r="K41" s="21"/>
      <c r="L41" s="21"/>
      <c r="M41" s="21">
        <v>304800</v>
      </c>
      <c r="N41" s="21"/>
      <c r="O41" s="21"/>
      <c r="P41" s="21"/>
      <c r="Q41" s="21"/>
      <c r="R41" s="21"/>
      <c r="S41" s="21"/>
      <c r="T41" s="21"/>
      <c r="U41" s="21"/>
      <c r="V41" s="21"/>
      <c r="W41" s="21"/>
      <c r="X41" s="21"/>
    </row>
    <row r="42" ht="21" customHeight="1" spans="1:24">
      <c r="A42" s="20" t="s">
        <v>44</v>
      </c>
      <c r="B42" s="20" t="s">
        <v>218</v>
      </c>
      <c r="C42" s="20" t="s">
        <v>219</v>
      </c>
      <c r="D42" s="20" t="s">
        <v>65</v>
      </c>
      <c r="E42" s="20" t="s">
        <v>66</v>
      </c>
      <c r="F42" s="20" t="s">
        <v>152</v>
      </c>
      <c r="G42" s="20" t="s">
        <v>153</v>
      </c>
      <c r="H42" s="21">
        <v>1524000</v>
      </c>
      <c r="I42" s="21">
        <v>1524000</v>
      </c>
      <c r="J42" s="21"/>
      <c r="K42" s="21"/>
      <c r="L42" s="21"/>
      <c r="M42" s="21">
        <v>1524000</v>
      </c>
      <c r="N42" s="21"/>
      <c r="O42" s="21"/>
      <c r="P42" s="21"/>
      <c r="Q42" s="21"/>
      <c r="R42" s="21"/>
      <c r="S42" s="21"/>
      <c r="T42" s="21"/>
      <c r="U42" s="21"/>
      <c r="V42" s="21"/>
      <c r="W42" s="21"/>
      <c r="X42" s="21"/>
    </row>
    <row r="43" ht="21" customHeight="1" spans="1:24">
      <c r="A43" s="20" t="s">
        <v>44</v>
      </c>
      <c r="B43" s="20" t="s">
        <v>220</v>
      </c>
      <c r="C43" s="20" t="s">
        <v>221</v>
      </c>
      <c r="D43" s="20" t="s">
        <v>61</v>
      </c>
      <c r="E43" s="20" t="s">
        <v>62</v>
      </c>
      <c r="F43" s="20" t="s">
        <v>176</v>
      </c>
      <c r="G43" s="20" t="s">
        <v>177</v>
      </c>
      <c r="H43" s="21">
        <v>5000</v>
      </c>
      <c r="I43" s="21">
        <v>5000</v>
      </c>
      <c r="J43" s="21"/>
      <c r="K43" s="21"/>
      <c r="L43" s="21"/>
      <c r="M43" s="21">
        <v>5000</v>
      </c>
      <c r="N43" s="21"/>
      <c r="O43" s="21"/>
      <c r="P43" s="21"/>
      <c r="Q43" s="21"/>
      <c r="R43" s="21"/>
      <c r="S43" s="21"/>
      <c r="T43" s="21"/>
      <c r="U43" s="21"/>
      <c r="V43" s="21"/>
      <c r="W43" s="21"/>
      <c r="X43" s="21"/>
    </row>
    <row r="44" ht="21" customHeight="1" spans="1:24">
      <c r="A44" s="20" t="s">
        <v>44</v>
      </c>
      <c r="B44" s="20" t="s">
        <v>220</v>
      </c>
      <c r="C44" s="20" t="s">
        <v>221</v>
      </c>
      <c r="D44" s="20" t="s">
        <v>61</v>
      </c>
      <c r="E44" s="20" t="s">
        <v>62</v>
      </c>
      <c r="F44" s="20" t="s">
        <v>186</v>
      </c>
      <c r="G44" s="20" t="s">
        <v>187</v>
      </c>
      <c r="H44" s="21">
        <v>10000</v>
      </c>
      <c r="I44" s="21">
        <v>10000</v>
      </c>
      <c r="J44" s="21"/>
      <c r="K44" s="21"/>
      <c r="L44" s="21"/>
      <c r="M44" s="21">
        <v>10000</v>
      </c>
      <c r="N44" s="21"/>
      <c r="O44" s="21"/>
      <c r="P44" s="21"/>
      <c r="Q44" s="21"/>
      <c r="R44" s="21"/>
      <c r="S44" s="21"/>
      <c r="T44" s="21"/>
      <c r="U44" s="21"/>
      <c r="V44" s="21"/>
      <c r="W44" s="21"/>
      <c r="X44" s="21"/>
    </row>
    <row r="45" ht="21" customHeight="1" spans="1:24">
      <c r="A45" s="20" t="s">
        <v>44</v>
      </c>
      <c r="B45" s="20" t="s">
        <v>220</v>
      </c>
      <c r="C45" s="20" t="s">
        <v>221</v>
      </c>
      <c r="D45" s="20" t="s">
        <v>61</v>
      </c>
      <c r="E45" s="20" t="s">
        <v>62</v>
      </c>
      <c r="F45" s="20" t="s">
        <v>192</v>
      </c>
      <c r="G45" s="20" t="s">
        <v>193</v>
      </c>
      <c r="H45" s="21">
        <v>20000</v>
      </c>
      <c r="I45" s="21">
        <v>20000</v>
      </c>
      <c r="J45" s="21"/>
      <c r="K45" s="21"/>
      <c r="L45" s="21"/>
      <c r="M45" s="21">
        <v>20000</v>
      </c>
      <c r="N45" s="21"/>
      <c r="O45" s="21"/>
      <c r="P45" s="21"/>
      <c r="Q45" s="21"/>
      <c r="R45" s="21"/>
      <c r="S45" s="21"/>
      <c r="T45" s="21"/>
      <c r="U45" s="21"/>
      <c r="V45" s="21"/>
      <c r="W45" s="21"/>
      <c r="X45" s="21"/>
    </row>
    <row r="46" ht="21" customHeight="1" spans="1:24">
      <c r="A46" s="20" t="s">
        <v>44</v>
      </c>
      <c r="B46" s="20" t="s">
        <v>220</v>
      </c>
      <c r="C46" s="20" t="s">
        <v>221</v>
      </c>
      <c r="D46" s="20" t="s">
        <v>61</v>
      </c>
      <c r="E46" s="20" t="s">
        <v>62</v>
      </c>
      <c r="F46" s="20" t="s">
        <v>194</v>
      </c>
      <c r="G46" s="20" t="s">
        <v>195</v>
      </c>
      <c r="H46" s="21">
        <v>30000</v>
      </c>
      <c r="I46" s="21">
        <v>30000</v>
      </c>
      <c r="J46" s="21"/>
      <c r="K46" s="21"/>
      <c r="L46" s="21"/>
      <c r="M46" s="21">
        <v>30000</v>
      </c>
      <c r="N46" s="21"/>
      <c r="O46" s="21"/>
      <c r="P46" s="21"/>
      <c r="Q46" s="21"/>
      <c r="R46" s="21"/>
      <c r="S46" s="21"/>
      <c r="T46" s="21"/>
      <c r="U46" s="21"/>
      <c r="V46" s="21"/>
      <c r="W46" s="21"/>
      <c r="X46" s="21"/>
    </row>
    <row r="47" ht="21" customHeight="1" spans="1:24">
      <c r="A47" s="20" t="s">
        <v>44</v>
      </c>
      <c r="B47" s="20" t="s">
        <v>220</v>
      </c>
      <c r="C47" s="20" t="s">
        <v>221</v>
      </c>
      <c r="D47" s="20" t="s">
        <v>61</v>
      </c>
      <c r="E47" s="20" t="s">
        <v>62</v>
      </c>
      <c r="F47" s="20" t="s">
        <v>198</v>
      </c>
      <c r="G47" s="20" t="s">
        <v>199</v>
      </c>
      <c r="H47" s="21">
        <v>5000</v>
      </c>
      <c r="I47" s="21">
        <v>5000</v>
      </c>
      <c r="J47" s="21"/>
      <c r="K47" s="21"/>
      <c r="L47" s="21"/>
      <c r="M47" s="21">
        <v>5000</v>
      </c>
      <c r="N47" s="21"/>
      <c r="O47" s="21"/>
      <c r="P47" s="21"/>
      <c r="Q47" s="21"/>
      <c r="R47" s="21"/>
      <c r="S47" s="21"/>
      <c r="T47" s="21"/>
      <c r="U47" s="21"/>
      <c r="V47" s="21"/>
      <c r="W47" s="21"/>
      <c r="X47" s="21"/>
    </row>
    <row r="48" ht="21" customHeight="1" spans="1:24">
      <c r="A48" s="20" t="s">
        <v>44</v>
      </c>
      <c r="B48" s="20" t="s">
        <v>220</v>
      </c>
      <c r="C48" s="20" t="s">
        <v>221</v>
      </c>
      <c r="D48" s="20" t="s">
        <v>61</v>
      </c>
      <c r="E48" s="20" t="s">
        <v>62</v>
      </c>
      <c r="F48" s="20" t="s">
        <v>202</v>
      </c>
      <c r="G48" s="20" t="s">
        <v>203</v>
      </c>
      <c r="H48" s="21">
        <v>71963.88</v>
      </c>
      <c r="I48" s="21">
        <v>71963.88</v>
      </c>
      <c r="J48" s="21"/>
      <c r="K48" s="21"/>
      <c r="L48" s="21"/>
      <c r="M48" s="21">
        <v>71963.88</v>
      </c>
      <c r="N48" s="21"/>
      <c r="O48" s="21"/>
      <c r="P48" s="21"/>
      <c r="Q48" s="21"/>
      <c r="R48" s="21"/>
      <c r="S48" s="21"/>
      <c r="T48" s="21"/>
      <c r="U48" s="21"/>
      <c r="V48" s="21"/>
      <c r="W48" s="21"/>
      <c r="X48" s="21"/>
    </row>
    <row r="49" ht="21" customHeight="1" spans="1:24">
      <c r="A49" s="20" t="s">
        <v>44</v>
      </c>
      <c r="B49" s="20" t="s">
        <v>222</v>
      </c>
      <c r="C49" s="20" t="s">
        <v>223</v>
      </c>
      <c r="D49" s="20" t="s">
        <v>65</v>
      </c>
      <c r="E49" s="20" t="s">
        <v>66</v>
      </c>
      <c r="F49" s="20" t="s">
        <v>154</v>
      </c>
      <c r="G49" s="20" t="s">
        <v>155</v>
      </c>
      <c r="H49" s="21">
        <v>4443984</v>
      </c>
      <c r="I49" s="21">
        <v>4443984</v>
      </c>
      <c r="J49" s="21"/>
      <c r="K49" s="21"/>
      <c r="L49" s="21"/>
      <c r="M49" s="21">
        <v>4443984</v>
      </c>
      <c r="N49" s="21"/>
      <c r="O49" s="21"/>
      <c r="P49" s="21"/>
      <c r="Q49" s="21"/>
      <c r="R49" s="21"/>
      <c r="S49" s="21"/>
      <c r="T49" s="21"/>
      <c r="U49" s="21"/>
      <c r="V49" s="21"/>
      <c r="W49" s="21"/>
      <c r="X49" s="21"/>
    </row>
    <row r="50" ht="21" customHeight="1" spans="1:24">
      <c r="A50" s="20" t="s">
        <v>44</v>
      </c>
      <c r="B50" s="20" t="s">
        <v>224</v>
      </c>
      <c r="C50" s="20" t="s">
        <v>225</v>
      </c>
      <c r="D50" s="20" t="s">
        <v>69</v>
      </c>
      <c r="E50" s="20" t="s">
        <v>70</v>
      </c>
      <c r="F50" s="20" t="s">
        <v>178</v>
      </c>
      <c r="G50" s="20" t="s">
        <v>179</v>
      </c>
      <c r="H50" s="21">
        <v>648</v>
      </c>
      <c r="I50" s="21">
        <v>648</v>
      </c>
      <c r="J50" s="21"/>
      <c r="K50" s="21"/>
      <c r="L50" s="21"/>
      <c r="M50" s="21">
        <v>648</v>
      </c>
      <c r="N50" s="21"/>
      <c r="O50" s="21"/>
      <c r="P50" s="21"/>
      <c r="Q50" s="21"/>
      <c r="R50" s="21"/>
      <c r="S50" s="21"/>
      <c r="T50" s="21"/>
      <c r="U50" s="21"/>
      <c r="V50" s="21"/>
      <c r="W50" s="21"/>
      <c r="X50" s="21"/>
    </row>
    <row r="51" ht="21" customHeight="1" spans="1:24">
      <c r="A51" s="20" t="s">
        <v>44</v>
      </c>
      <c r="B51" s="20" t="s">
        <v>226</v>
      </c>
      <c r="C51" s="20" t="s">
        <v>227</v>
      </c>
      <c r="D51" s="20" t="s">
        <v>61</v>
      </c>
      <c r="E51" s="20" t="s">
        <v>62</v>
      </c>
      <c r="F51" s="20" t="s">
        <v>154</v>
      </c>
      <c r="G51" s="20" t="s">
        <v>155</v>
      </c>
      <c r="H51" s="21">
        <v>1300000</v>
      </c>
      <c r="I51" s="21"/>
      <c r="J51" s="21"/>
      <c r="K51" s="21"/>
      <c r="L51" s="21"/>
      <c r="M51" s="21"/>
      <c r="N51" s="21"/>
      <c r="O51" s="21"/>
      <c r="P51" s="21"/>
      <c r="Q51" s="21"/>
      <c r="R51" s="21"/>
      <c r="S51" s="21">
        <v>1300000</v>
      </c>
      <c r="T51" s="21"/>
      <c r="U51" s="21"/>
      <c r="V51" s="21"/>
      <c r="W51" s="21"/>
      <c r="X51" s="21">
        <v>1300000</v>
      </c>
    </row>
    <row r="52" ht="21" customHeight="1" spans="1:24">
      <c r="A52" s="20" t="s">
        <v>44</v>
      </c>
      <c r="B52" s="20" t="s">
        <v>228</v>
      </c>
      <c r="C52" s="20" t="s">
        <v>229</v>
      </c>
      <c r="D52" s="20" t="s">
        <v>65</v>
      </c>
      <c r="E52" s="20" t="s">
        <v>66</v>
      </c>
      <c r="F52" s="20" t="s">
        <v>230</v>
      </c>
      <c r="G52" s="20" t="s">
        <v>231</v>
      </c>
      <c r="H52" s="21">
        <v>1476000</v>
      </c>
      <c r="I52" s="21">
        <v>1476000</v>
      </c>
      <c r="J52" s="21"/>
      <c r="K52" s="21"/>
      <c r="L52" s="21"/>
      <c r="M52" s="21">
        <v>1476000</v>
      </c>
      <c r="N52" s="21"/>
      <c r="O52" s="21"/>
      <c r="P52" s="21"/>
      <c r="Q52" s="21"/>
      <c r="R52" s="21"/>
      <c r="S52" s="21"/>
      <c r="T52" s="21"/>
      <c r="U52" s="21"/>
      <c r="V52" s="21"/>
      <c r="W52" s="21"/>
      <c r="X52" s="21"/>
    </row>
    <row r="53" ht="21" customHeight="1" spans="1:24">
      <c r="A53" s="23" t="s">
        <v>99</v>
      </c>
      <c r="B53" s="24"/>
      <c r="C53" s="24"/>
      <c r="D53" s="24"/>
      <c r="E53" s="24"/>
      <c r="F53" s="24"/>
      <c r="G53" s="25"/>
      <c r="H53" s="21">
        <v>53782863.92</v>
      </c>
      <c r="I53" s="21">
        <v>52482863.92</v>
      </c>
      <c r="J53" s="21"/>
      <c r="K53" s="21"/>
      <c r="L53" s="21"/>
      <c r="M53" s="21">
        <v>52482863.92</v>
      </c>
      <c r="N53" s="21"/>
      <c r="O53" s="21"/>
      <c r="P53" s="21"/>
      <c r="Q53" s="21"/>
      <c r="R53" s="21"/>
      <c r="S53" s="21">
        <v>1300000</v>
      </c>
      <c r="T53" s="21"/>
      <c r="U53" s="21"/>
      <c r="V53" s="21"/>
      <c r="W53" s="21"/>
      <c r="X53" s="21">
        <v>1300000</v>
      </c>
    </row>
  </sheetData>
  <mergeCells count="30">
    <mergeCell ref="A3:X3"/>
    <mergeCell ref="A4:G4"/>
    <mergeCell ref="H5:X5"/>
    <mergeCell ref="I6:N6"/>
    <mergeCell ref="O6:Q6"/>
    <mergeCell ref="S6:X6"/>
    <mergeCell ref="I7:J7"/>
    <mergeCell ref="A53:G53"/>
    <mergeCell ref="A5:A8"/>
    <mergeCell ref="B5:B8"/>
    <mergeCell ref="C5:C8"/>
    <mergeCell ref="D5:D8"/>
    <mergeCell ref="E5:E8"/>
    <mergeCell ref="F5:F8"/>
    <mergeCell ref="G5:G8"/>
    <mergeCell ref="H6:H8"/>
    <mergeCell ref="K7:K8"/>
    <mergeCell ref="L7:L8"/>
    <mergeCell ref="M7:M8"/>
    <mergeCell ref="N7:N8"/>
    <mergeCell ref="O7:O8"/>
    <mergeCell ref="P7:P8"/>
    <mergeCell ref="Q7:Q8"/>
    <mergeCell ref="R6:R8"/>
    <mergeCell ref="S7:S8"/>
    <mergeCell ref="T7:T8"/>
    <mergeCell ref="U7:U8"/>
    <mergeCell ref="V7:V8"/>
    <mergeCell ref="W7:W8"/>
    <mergeCell ref="X7:X8"/>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31"/>
  <sheetViews>
    <sheetView showZeros="0" workbookViewId="0">
      <pane ySplit="1" topLeftCell="A8" activePane="bottomLeft" state="frozen"/>
      <selection/>
      <selection pane="bottomLeft" activeCell="D9" sqref="D5:D9"/>
    </sheetView>
  </sheetViews>
  <sheetFormatPr defaultColWidth="10.6555555555556" defaultRowHeight="14.25" customHeight="1"/>
  <cols>
    <col min="1" max="1" width="16.8333333333333" customWidth="1"/>
    <col min="2" max="2" width="25.6666666666667" customWidth="1"/>
    <col min="3" max="3" width="45.8333333333333" customWidth="1"/>
    <col min="4" max="4" width="18.8333333333333" customWidth="1"/>
    <col min="5" max="7" width="15.8333333333333" customWidth="1"/>
    <col min="8" max="8" width="22.1666666666667" customWidth="1"/>
    <col min="9" max="9" width="14.3333333333333" customWidth="1"/>
    <col min="10" max="10" width="12" customWidth="1"/>
    <col min="11" max="12" width="18.3333333333333" customWidth="1"/>
    <col min="13" max="13" width="20.8333333333333" customWidth="1"/>
    <col min="14" max="14" width="15.8333333333333" customWidth="1"/>
    <col min="15" max="15" width="18.3333333333333" customWidth="1"/>
    <col min="16" max="17" width="20.8333333333333" customWidth="1"/>
    <col min="18" max="18" width="14.3333333333333" customWidth="1"/>
    <col min="19" max="20" width="10.8333333333333" customWidth="1"/>
    <col min="21" max="21" width="15.8333333333333" customWidth="1"/>
    <col min="22" max="22" width="20.8333333333333" customWidth="1"/>
    <col min="23" max="23" width="14.3333333333333" customWidth="1"/>
  </cols>
  <sheetData>
    <row r="1" customHeight="1" spans="1:23">
      <c r="A1" s="1"/>
      <c r="B1" s="1"/>
      <c r="C1" s="1"/>
      <c r="D1" s="1"/>
      <c r="E1" s="1"/>
      <c r="F1" s="1"/>
      <c r="G1" s="1"/>
      <c r="H1" s="1"/>
      <c r="I1" s="1"/>
      <c r="J1" s="1"/>
      <c r="K1" s="1"/>
      <c r="L1" s="1"/>
      <c r="M1" s="1"/>
      <c r="N1" s="1"/>
      <c r="O1" s="1"/>
      <c r="P1" s="1"/>
      <c r="Q1" s="1"/>
      <c r="R1" s="1"/>
      <c r="S1" s="1"/>
      <c r="T1" s="1"/>
      <c r="U1" s="1"/>
      <c r="V1" s="1"/>
      <c r="W1" s="1"/>
    </row>
    <row r="2" ht="13.5" customHeight="1" spans="2:23">
      <c r="B2" s="113"/>
      <c r="E2" s="2"/>
      <c r="F2" s="2"/>
      <c r="G2" s="2"/>
      <c r="H2" s="2"/>
      <c r="I2" s="3"/>
      <c r="J2" s="3"/>
      <c r="K2" s="3"/>
      <c r="L2" s="3"/>
      <c r="M2" s="3"/>
      <c r="N2" s="3"/>
      <c r="O2" s="3"/>
      <c r="P2" s="3"/>
      <c r="Q2" s="3"/>
      <c r="U2" s="113"/>
      <c r="W2" s="31" t="s">
        <v>232</v>
      </c>
    </row>
    <row r="3" ht="41.25" customHeight="1" spans="1:23">
      <c r="A3" s="5" t="str">
        <f>"2025"&amp;"年部门项目支出预算表"</f>
        <v>2025年部门项目支出预算表</v>
      </c>
      <c r="B3" s="5"/>
      <c r="C3" s="5"/>
      <c r="D3" s="5"/>
      <c r="E3" s="5"/>
      <c r="F3" s="5"/>
      <c r="G3" s="5"/>
      <c r="H3" s="5"/>
      <c r="I3" s="5"/>
      <c r="J3" s="5"/>
      <c r="K3" s="5"/>
      <c r="L3" s="5"/>
      <c r="M3" s="5"/>
      <c r="N3" s="5"/>
      <c r="O3" s="5"/>
      <c r="P3" s="5"/>
      <c r="Q3" s="5"/>
      <c r="R3" s="5"/>
      <c r="S3" s="5"/>
      <c r="T3" s="5"/>
      <c r="U3" s="5"/>
      <c r="V3" s="5"/>
      <c r="W3" s="5"/>
    </row>
    <row r="4" ht="19.5" customHeight="1" spans="1:23">
      <c r="A4" s="6" t="str">
        <f>"单位名称："&amp;"景洪市职业高级中学"</f>
        <v>单位名称：景洪市职业高级中学</v>
      </c>
      <c r="B4" s="6"/>
      <c r="C4" s="6"/>
      <c r="D4" s="6"/>
      <c r="E4" s="6"/>
      <c r="F4" s="6"/>
      <c r="G4" s="6"/>
      <c r="H4" s="6"/>
      <c r="I4" s="121"/>
      <c r="J4" s="121"/>
      <c r="K4" s="121"/>
      <c r="L4" s="121"/>
      <c r="M4" s="121"/>
      <c r="N4" s="121"/>
      <c r="O4" s="121"/>
      <c r="P4" s="121"/>
      <c r="Q4" s="121"/>
      <c r="R4" s="48"/>
      <c r="S4" s="48"/>
      <c r="T4" s="48"/>
      <c r="U4" s="133"/>
      <c r="V4" s="48"/>
      <c r="W4" s="96" t="s">
        <v>121</v>
      </c>
    </row>
    <row r="5" ht="21.75" customHeight="1" spans="1:23">
      <c r="A5" s="114" t="s">
        <v>233</v>
      </c>
      <c r="B5" s="115" t="s">
        <v>131</v>
      </c>
      <c r="C5" s="114" t="s">
        <v>132</v>
      </c>
      <c r="D5" s="114" t="s">
        <v>234</v>
      </c>
      <c r="E5" s="115" t="s">
        <v>133</v>
      </c>
      <c r="F5" s="115" t="s">
        <v>134</v>
      </c>
      <c r="G5" s="115" t="s">
        <v>235</v>
      </c>
      <c r="H5" s="115" t="s">
        <v>236</v>
      </c>
      <c r="I5" s="122" t="s">
        <v>29</v>
      </c>
      <c r="J5" s="123" t="s">
        <v>237</v>
      </c>
      <c r="K5" s="124"/>
      <c r="L5" s="124"/>
      <c r="M5" s="125"/>
      <c r="N5" s="123" t="s">
        <v>139</v>
      </c>
      <c r="O5" s="124"/>
      <c r="P5" s="125"/>
      <c r="Q5" s="115" t="s">
        <v>35</v>
      </c>
      <c r="R5" s="123" t="s">
        <v>51</v>
      </c>
      <c r="S5" s="124"/>
      <c r="T5" s="124"/>
      <c r="U5" s="124"/>
      <c r="V5" s="124"/>
      <c r="W5" s="125"/>
    </row>
    <row r="6" ht="21.75" customHeight="1" spans="1:23">
      <c r="A6" s="116"/>
      <c r="B6" s="117"/>
      <c r="C6" s="116"/>
      <c r="D6" s="116"/>
      <c r="E6" s="117"/>
      <c r="F6" s="117"/>
      <c r="G6" s="117"/>
      <c r="H6" s="117"/>
      <c r="I6" s="126"/>
      <c r="J6" s="127" t="s">
        <v>32</v>
      </c>
      <c r="K6" s="128"/>
      <c r="L6" s="115" t="s">
        <v>33</v>
      </c>
      <c r="M6" s="115" t="s">
        <v>34</v>
      </c>
      <c r="N6" s="115" t="s">
        <v>32</v>
      </c>
      <c r="O6" s="115" t="s">
        <v>33</v>
      </c>
      <c r="P6" s="115" t="s">
        <v>34</v>
      </c>
      <c r="Q6" s="117"/>
      <c r="R6" s="115" t="s">
        <v>31</v>
      </c>
      <c r="S6" s="114" t="s">
        <v>38</v>
      </c>
      <c r="T6" s="114" t="s">
        <v>146</v>
      </c>
      <c r="U6" s="114" t="s">
        <v>40</v>
      </c>
      <c r="V6" s="114" t="s">
        <v>41</v>
      </c>
      <c r="W6" s="114" t="s">
        <v>42</v>
      </c>
    </row>
    <row r="7" ht="21" customHeight="1" spans="1:23">
      <c r="A7" s="116"/>
      <c r="B7" s="117"/>
      <c r="C7" s="116"/>
      <c r="D7" s="116"/>
      <c r="E7" s="117"/>
      <c r="F7" s="117"/>
      <c r="G7" s="117"/>
      <c r="H7" s="117"/>
      <c r="I7" s="126"/>
      <c r="J7" s="129" t="s">
        <v>31</v>
      </c>
      <c r="K7" s="130"/>
      <c r="L7" s="117"/>
      <c r="M7" s="117"/>
      <c r="N7" s="117"/>
      <c r="O7" s="117"/>
      <c r="P7" s="117"/>
      <c r="Q7" s="117"/>
      <c r="R7" s="117"/>
      <c r="S7" s="116"/>
      <c r="T7" s="116"/>
      <c r="U7" s="116"/>
      <c r="V7" s="116"/>
      <c r="W7" s="116"/>
    </row>
    <row r="8" ht="39.75" customHeight="1" spans="1:23">
      <c r="A8" s="118"/>
      <c r="B8" s="119"/>
      <c r="C8" s="118"/>
      <c r="D8" s="118"/>
      <c r="E8" s="119"/>
      <c r="F8" s="119"/>
      <c r="G8" s="119"/>
      <c r="H8" s="119"/>
      <c r="I8" s="131"/>
      <c r="J8" s="132" t="s">
        <v>31</v>
      </c>
      <c r="K8" s="132" t="s">
        <v>238</v>
      </c>
      <c r="L8" s="119"/>
      <c r="M8" s="119"/>
      <c r="N8" s="119"/>
      <c r="O8" s="119"/>
      <c r="P8" s="119"/>
      <c r="Q8" s="119"/>
      <c r="R8" s="119"/>
      <c r="S8" s="118"/>
      <c r="T8" s="118"/>
      <c r="U8" s="118"/>
      <c r="V8" s="118"/>
      <c r="W8" s="118"/>
    </row>
    <row r="9" ht="19.5" customHeight="1" spans="1:23">
      <c r="A9" s="120">
        <v>1</v>
      </c>
      <c r="B9" s="120">
        <v>2</v>
      </c>
      <c r="C9" s="120">
        <v>3</v>
      </c>
      <c r="D9" s="120">
        <v>4</v>
      </c>
      <c r="E9" s="120">
        <v>5</v>
      </c>
      <c r="F9" s="120">
        <v>6</v>
      </c>
      <c r="G9" s="120">
        <v>7</v>
      </c>
      <c r="H9" s="120">
        <v>8</v>
      </c>
      <c r="I9" s="120">
        <v>9</v>
      </c>
      <c r="J9" s="120">
        <v>10</v>
      </c>
      <c r="K9" s="120">
        <v>11</v>
      </c>
      <c r="L9" s="120">
        <v>12</v>
      </c>
      <c r="M9" s="120">
        <v>13</v>
      </c>
      <c r="N9" s="120">
        <v>14</v>
      </c>
      <c r="O9" s="120">
        <v>15</v>
      </c>
      <c r="P9" s="120">
        <v>16</v>
      </c>
      <c r="Q9" s="120">
        <v>17</v>
      </c>
      <c r="R9" s="120">
        <v>18</v>
      </c>
      <c r="S9" s="120">
        <v>19</v>
      </c>
      <c r="T9" s="120">
        <v>20</v>
      </c>
      <c r="U9" s="120">
        <v>21</v>
      </c>
      <c r="V9" s="120">
        <v>22</v>
      </c>
      <c r="W9" s="120">
        <v>23</v>
      </c>
    </row>
    <row r="10" ht="21.75" customHeight="1" spans="1:23">
      <c r="A10" s="20"/>
      <c r="B10" s="20"/>
      <c r="C10" s="20" t="s">
        <v>239</v>
      </c>
      <c r="D10" s="20"/>
      <c r="E10" s="20"/>
      <c r="F10" s="20"/>
      <c r="G10" s="20"/>
      <c r="H10" s="20"/>
      <c r="I10" s="21">
        <v>74934</v>
      </c>
      <c r="J10" s="21">
        <v>74934</v>
      </c>
      <c r="K10" s="21">
        <v>74934</v>
      </c>
      <c r="L10" s="21"/>
      <c r="M10" s="21"/>
      <c r="N10" s="21"/>
      <c r="O10" s="21"/>
      <c r="P10" s="21"/>
      <c r="Q10" s="21"/>
      <c r="R10" s="21"/>
      <c r="S10" s="21"/>
      <c r="T10" s="21"/>
      <c r="U10" s="21"/>
      <c r="V10" s="21"/>
      <c r="W10" s="21"/>
    </row>
    <row r="11" ht="21.75" customHeight="1" spans="1:23">
      <c r="A11" s="20" t="s">
        <v>240</v>
      </c>
      <c r="B11" s="20" t="s">
        <v>241</v>
      </c>
      <c r="C11" s="20" t="s">
        <v>239</v>
      </c>
      <c r="D11" s="20" t="s">
        <v>44</v>
      </c>
      <c r="E11" s="20" t="s">
        <v>65</v>
      </c>
      <c r="F11" s="20" t="s">
        <v>66</v>
      </c>
      <c r="G11" s="20" t="s">
        <v>242</v>
      </c>
      <c r="H11" s="20" t="s">
        <v>243</v>
      </c>
      <c r="I11" s="21">
        <v>74934</v>
      </c>
      <c r="J11" s="21">
        <v>74934</v>
      </c>
      <c r="K11" s="21">
        <v>74934</v>
      </c>
      <c r="L11" s="21"/>
      <c r="M11" s="21"/>
      <c r="N11" s="21"/>
      <c r="O11" s="21"/>
      <c r="P11" s="21"/>
      <c r="Q11" s="21"/>
      <c r="R11" s="21"/>
      <c r="S11" s="21"/>
      <c r="T11" s="21"/>
      <c r="U11" s="21"/>
      <c r="V11" s="21"/>
      <c r="W11" s="21"/>
    </row>
    <row r="12" ht="21.75" customHeight="1" spans="1:23">
      <c r="A12" s="20"/>
      <c r="B12" s="20"/>
      <c r="C12" s="20" t="s">
        <v>244</v>
      </c>
      <c r="D12" s="20"/>
      <c r="E12" s="20"/>
      <c r="F12" s="20"/>
      <c r="G12" s="20"/>
      <c r="H12" s="20"/>
      <c r="I12" s="21">
        <v>184020</v>
      </c>
      <c r="J12" s="21">
        <v>184020</v>
      </c>
      <c r="K12" s="21">
        <v>184020</v>
      </c>
      <c r="L12" s="21"/>
      <c r="M12" s="21"/>
      <c r="N12" s="21"/>
      <c r="O12" s="21"/>
      <c r="P12" s="21"/>
      <c r="Q12" s="21"/>
      <c r="R12" s="21"/>
      <c r="S12" s="21"/>
      <c r="T12" s="21"/>
      <c r="U12" s="21"/>
      <c r="V12" s="21"/>
      <c r="W12" s="21"/>
    </row>
    <row r="13" ht="21.75" customHeight="1" spans="1:23">
      <c r="A13" s="20" t="s">
        <v>240</v>
      </c>
      <c r="B13" s="20" t="s">
        <v>245</v>
      </c>
      <c r="C13" s="20" t="s">
        <v>244</v>
      </c>
      <c r="D13" s="20" t="s">
        <v>44</v>
      </c>
      <c r="E13" s="20" t="s">
        <v>65</v>
      </c>
      <c r="F13" s="20" t="s">
        <v>66</v>
      </c>
      <c r="G13" s="20" t="s">
        <v>178</v>
      </c>
      <c r="H13" s="20" t="s">
        <v>179</v>
      </c>
      <c r="I13" s="21">
        <v>92040</v>
      </c>
      <c r="J13" s="21">
        <v>92040</v>
      </c>
      <c r="K13" s="21">
        <v>92040</v>
      </c>
      <c r="L13" s="21"/>
      <c r="M13" s="21"/>
      <c r="N13" s="21"/>
      <c r="O13" s="21"/>
      <c r="P13" s="21"/>
      <c r="Q13" s="21"/>
      <c r="R13" s="21"/>
      <c r="S13" s="21"/>
      <c r="T13" s="21"/>
      <c r="U13" s="21"/>
      <c r="V13" s="21"/>
      <c r="W13" s="21"/>
    </row>
    <row r="14" ht="21.75" customHeight="1" spans="1:23">
      <c r="A14" s="20" t="s">
        <v>240</v>
      </c>
      <c r="B14" s="20" t="s">
        <v>245</v>
      </c>
      <c r="C14" s="20" t="s">
        <v>244</v>
      </c>
      <c r="D14" s="20" t="s">
        <v>44</v>
      </c>
      <c r="E14" s="20" t="s">
        <v>65</v>
      </c>
      <c r="F14" s="20" t="s">
        <v>66</v>
      </c>
      <c r="G14" s="20" t="s">
        <v>180</v>
      </c>
      <c r="H14" s="20" t="s">
        <v>181</v>
      </c>
      <c r="I14" s="21">
        <v>91980</v>
      </c>
      <c r="J14" s="21">
        <v>91980</v>
      </c>
      <c r="K14" s="21">
        <v>91980</v>
      </c>
      <c r="L14" s="21"/>
      <c r="M14" s="21"/>
      <c r="N14" s="21"/>
      <c r="O14" s="21"/>
      <c r="P14" s="21"/>
      <c r="Q14" s="21"/>
      <c r="R14" s="21"/>
      <c r="S14" s="21"/>
      <c r="T14" s="21"/>
      <c r="U14" s="21"/>
      <c r="V14" s="21"/>
      <c r="W14" s="21"/>
    </row>
    <row r="15" ht="21.75" customHeight="1" spans="1:23">
      <c r="A15" s="20"/>
      <c r="B15" s="20"/>
      <c r="C15" s="20" t="s">
        <v>246</v>
      </c>
      <c r="D15" s="20"/>
      <c r="E15" s="20"/>
      <c r="F15" s="20"/>
      <c r="G15" s="20"/>
      <c r="H15" s="20"/>
      <c r="I15" s="21">
        <v>800000</v>
      </c>
      <c r="J15" s="21"/>
      <c r="K15" s="21"/>
      <c r="L15" s="21"/>
      <c r="M15" s="21"/>
      <c r="N15" s="21"/>
      <c r="O15" s="21"/>
      <c r="P15" s="21"/>
      <c r="Q15" s="21">
        <v>800000</v>
      </c>
      <c r="R15" s="21"/>
      <c r="S15" s="21"/>
      <c r="T15" s="21"/>
      <c r="U15" s="21"/>
      <c r="V15" s="21"/>
      <c r="W15" s="21"/>
    </row>
    <row r="16" ht="21.75" customHeight="1" spans="1:23">
      <c r="A16" s="20" t="s">
        <v>247</v>
      </c>
      <c r="B16" s="20" t="s">
        <v>248</v>
      </c>
      <c r="C16" s="20" t="s">
        <v>246</v>
      </c>
      <c r="D16" s="20" t="s">
        <v>44</v>
      </c>
      <c r="E16" s="20" t="s">
        <v>65</v>
      </c>
      <c r="F16" s="20" t="s">
        <v>66</v>
      </c>
      <c r="G16" s="20" t="s">
        <v>188</v>
      </c>
      <c r="H16" s="20" t="s">
        <v>189</v>
      </c>
      <c r="I16" s="21">
        <v>800000</v>
      </c>
      <c r="J16" s="21"/>
      <c r="K16" s="21"/>
      <c r="L16" s="21"/>
      <c r="M16" s="21"/>
      <c r="N16" s="21"/>
      <c r="O16" s="21"/>
      <c r="P16" s="21"/>
      <c r="Q16" s="21">
        <v>800000</v>
      </c>
      <c r="R16" s="21"/>
      <c r="S16" s="21"/>
      <c r="T16" s="21"/>
      <c r="U16" s="21"/>
      <c r="V16" s="21"/>
      <c r="W16" s="21"/>
    </row>
    <row r="17" ht="21.75" customHeight="1" spans="1:23">
      <c r="A17" s="20"/>
      <c r="B17" s="20"/>
      <c r="C17" s="20" t="s">
        <v>249</v>
      </c>
      <c r="D17" s="20"/>
      <c r="E17" s="20"/>
      <c r="F17" s="20"/>
      <c r="G17" s="20"/>
      <c r="H17" s="20"/>
      <c r="I17" s="21">
        <v>21000</v>
      </c>
      <c r="J17" s="21"/>
      <c r="K17" s="21"/>
      <c r="L17" s="21"/>
      <c r="M17" s="21"/>
      <c r="N17" s="21"/>
      <c r="O17" s="21"/>
      <c r="P17" s="21"/>
      <c r="Q17" s="21"/>
      <c r="R17" s="21">
        <v>21000</v>
      </c>
      <c r="S17" s="21"/>
      <c r="T17" s="21"/>
      <c r="U17" s="21"/>
      <c r="V17" s="21"/>
      <c r="W17" s="21">
        <v>21000</v>
      </c>
    </row>
    <row r="18" ht="21.75" customHeight="1" spans="1:23">
      <c r="A18" s="20" t="s">
        <v>247</v>
      </c>
      <c r="B18" s="20" t="s">
        <v>250</v>
      </c>
      <c r="C18" s="20" t="s">
        <v>249</v>
      </c>
      <c r="D18" s="20" t="s">
        <v>44</v>
      </c>
      <c r="E18" s="20" t="s">
        <v>61</v>
      </c>
      <c r="F18" s="20" t="s">
        <v>62</v>
      </c>
      <c r="G18" s="20" t="s">
        <v>194</v>
      </c>
      <c r="H18" s="20" t="s">
        <v>195</v>
      </c>
      <c r="I18" s="21">
        <v>21000</v>
      </c>
      <c r="J18" s="21"/>
      <c r="K18" s="21"/>
      <c r="L18" s="21"/>
      <c r="M18" s="21"/>
      <c r="N18" s="21"/>
      <c r="O18" s="21"/>
      <c r="P18" s="21"/>
      <c r="Q18" s="21"/>
      <c r="R18" s="21">
        <v>21000</v>
      </c>
      <c r="S18" s="21"/>
      <c r="T18" s="21"/>
      <c r="U18" s="21"/>
      <c r="V18" s="21"/>
      <c r="W18" s="21">
        <v>21000</v>
      </c>
    </row>
    <row r="19" ht="21.75" customHeight="1" spans="1:23">
      <c r="A19" s="20"/>
      <c r="B19" s="20"/>
      <c r="C19" s="20" t="s">
        <v>251</v>
      </c>
      <c r="D19" s="20"/>
      <c r="E19" s="20"/>
      <c r="F19" s="20"/>
      <c r="G19" s="20"/>
      <c r="H19" s="20"/>
      <c r="I19" s="21">
        <v>72393.75</v>
      </c>
      <c r="J19" s="21">
        <v>72393.75</v>
      </c>
      <c r="K19" s="21">
        <v>72393.75</v>
      </c>
      <c r="L19" s="21"/>
      <c r="M19" s="21"/>
      <c r="N19" s="21"/>
      <c r="O19" s="21"/>
      <c r="P19" s="21"/>
      <c r="Q19" s="21"/>
      <c r="R19" s="21"/>
      <c r="S19" s="21"/>
      <c r="T19" s="21"/>
      <c r="U19" s="21"/>
      <c r="V19" s="21"/>
      <c r="W19" s="21"/>
    </row>
    <row r="20" ht="21.75" customHeight="1" spans="1:23">
      <c r="A20" s="20" t="s">
        <v>240</v>
      </c>
      <c r="B20" s="20" t="s">
        <v>252</v>
      </c>
      <c r="C20" s="20" t="s">
        <v>251</v>
      </c>
      <c r="D20" s="20" t="s">
        <v>44</v>
      </c>
      <c r="E20" s="20" t="s">
        <v>61</v>
      </c>
      <c r="F20" s="20" t="s">
        <v>62</v>
      </c>
      <c r="G20" s="20" t="s">
        <v>242</v>
      </c>
      <c r="H20" s="20" t="s">
        <v>243</v>
      </c>
      <c r="I20" s="21">
        <v>810</v>
      </c>
      <c r="J20" s="21">
        <v>810</v>
      </c>
      <c r="K20" s="21">
        <v>810</v>
      </c>
      <c r="L20" s="21"/>
      <c r="M20" s="21"/>
      <c r="N20" s="21"/>
      <c r="O20" s="21"/>
      <c r="P20" s="21"/>
      <c r="Q20" s="21"/>
      <c r="R20" s="21"/>
      <c r="S20" s="21"/>
      <c r="T20" s="21"/>
      <c r="U20" s="21"/>
      <c r="V20" s="21"/>
      <c r="W20" s="21"/>
    </row>
    <row r="21" ht="21.75" customHeight="1" spans="1:23">
      <c r="A21" s="20" t="s">
        <v>240</v>
      </c>
      <c r="B21" s="20" t="s">
        <v>252</v>
      </c>
      <c r="C21" s="20" t="s">
        <v>251</v>
      </c>
      <c r="D21" s="20" t="s">
        <v>44</v>
      </c>
      <c r="E21" s="20" t="s">
        <v>61</v>
      </c>
      <c r="F21" s="20" t="s">
        <v>62</v>
      </c>
      <c r="G21" s="20" t="s">
        <v>242</v>
      </c>
      <c r="H21" s="20" t="s">
        <v>243</v>
      </c>
      <c r="I21" s="21">
        <v>71583.75</v>
      </c>
      <c r="J21" s="21">
        <v>71583.75</v>
      </c>
      <c r="K21" s="21">
        <v>71583.75</v>
      </c>
      <c r="L21" s="21"/>
      <c r="M21" s="21"/>
      <c r="N21" s="21"/>
      <c r="O21" s="21"/>
      <c r="P21" s="21"/>
      <c r="Q21" s="21"/>
      <c r="R21" s="21"/>
      <c r="S21" s="21"/>
      <c r="T21" s="21"/>
      <c r="U21" s="21"/>
      <c r="V21" s="21"/>
      <c r="W21" s="21"/>
    </row>
    <row r="22" ht="21.75" customHeight="1" spans="1:23">
      <c r="A22" s="20"/>
      <c r="B22" s="20"/>
      <c r="C22" s="20" t="s">
        <v>253</v>
      </c>
      <c r="D22" s="20"/>
      <c r="E22" s="20"/>
      <c r="F22" s="20"/>
      <c r="G22" s="20"/>
      <c r="H22" s="20"/>
      <c r="I22" s="21">
        <v>2800000</v>
      </c>
      <c r="J22" s="21"/>
      <c r="K22" s="21"/>
      <c r="L22" s="21"/>
      <c r="M22" s="21"/>
      <c r="N22" s="21"/>
      <c r="O22" s="21"/>
      <c r="P22" s="21"/>
      <c r="Q22" s="21"/>
      <c r="R22" s="21">
        <v>2800000</v>
      </c>
      <c r="S22" s="21"/>
      <c r="T22" s="21"/>
      <c r="U22" s="21"/>
      <c r="V22" s="21"/>
      <c r="W22" s="21">
        <v>2800000</v>
      </c>
    </row>
    <row r="23" ht="21.75" customHeight="1" spans="1:23">
      <c r="A23" s="20" t="s">
        <v>254</v>
      </c>
      <c r="B23" s="20" t="s">
        <v>255</v>
      </c>
      <c r="C23" s="20" t="s">
        <v>253</v>
      </c>
      <c r="D23" s="20" t="s">
        <v>44</v>
      </c>
      <c r="E23" s="20" t="s">
        <v>65</v>
      </c>
      <c r="F23" s="20" t="s">
        <v>66</v>
      </c>
      <c r="G23" s="20" t="s">
        <v>184</v>
      </c>
      <c r="H23" s="20" t="s">
        <v>185</v>
      </c>
      <c r="I23" s="21">
        <v>950000</v>
      </c>
      <c r="J23" s="21"/>
      <c r="K23" s="21"/>
      <c r="L23" s="21"/>
      <c r="M23" s="21"/>
      <c r="N23" s="21"/>
      <c r="O23" s="21"/>
      <c r="P23" s="21"/>
      <c r="Q23" s="21"/>
      <c r="R23" s="21">
        <v>950000</v>
      </c>
      <c r="S23" s="21"/>
      <c r="T23" s="21"/>
      <c r="U23" s="21"/>
      <c r="V23" s="21"/>
      <c r="W23" s="21">
        <v>950000</v>
      </c>
    </row>
    <row r="24" ht="21.75" customHeight="1" spans="1:23">
      <c r="A24" s="20" t="s">
        <v>254</v>
      </c>
      <c r="B24" s="20" t="s">
        <v>255</v>
      </c>
      <c r="C24" s="20" t="s">
        <v>253</v>
      </c>
      <c r="D24" s="20" t="s">
        <v>44</v>
      </c>
      <c r="E24" s="20" t="s">
        <v>65</v>
      </c>
      <c r="F24" s="20" t="s">
        <v>66</v>
      </c>
      <c r="G24" s="20" t="s">
        <v>186</v>
      </c>
      <c r="H24" s="20" t="s">
        <v>187</v>
      </c>
      <c r="I24" s="21">
        <v>20000</v>
      </c>
      <c r="J24" s="21"/>
      <c r="K24" s="21"/>
      <c r="L24" s="21"/>
      <c r="M24" s="21"/>
      <c r="N24" s="21"/>
      <c r="O24" s="21"/>
      <c r="P24" s="21"/>
      <c r="Q24" s="21"/>
      <c r="R24" s="21">
        <v>20000</v>
      </c>
      <c r="S24" s="21"/>
      <c r="T24" s="21"/>
      <c r="U24" s="21"/>
      <c r="V24" s="21"/>
      <c r="W24" s="21">
        <v>20000</v>
      </c>
    </row>
    <row r="25" ht="21.75" customHeight="1" spans="1:23">
      <c r="A25" s="20" t="s">
        <v>254</v>
      </c>
      <c r="B25" s="20" t="s">
        <v>255</v>
      </c>
      <c r="C25" s="20" t="s">
        <v>253</v>
      </c>
      <c r="D25" s="20" t="s">
        <v>44</v>
      </c>
      <c r="E25" s="20" t="s">
        <v>65</v>
      </c>
      <c r="F25" s="20" t="s">
        <v>66</v>
      </c>
      <c r="G25" s="20" t="s">
        <v>188</v>
      </c>
      <c r="H25" s="20" t="s">
        <v>189</v>
      </c>
      <c r="I25" s="21">
        <v>1000000</v>
      </c>
      <c r="J25" s="21"/>
      <c r="K25" s="21"/>
      <c r="L25" s="21"/>
      <c r="M25" s="21"/>
      <c r="N25" s="21"/>
      <c r="O25" s="21"/>
      <c r="P25" s="21"/>
      <c r="Q25" s="21"/>
      <c r="R25" s="21">
        <v>1000000</v>
      </c>
      <c r="S25" s="21"/>
      <c r="T25" s="21"/>
      <c r="U25" s="21"/>
      <c r="V25" s="21"/>
      <c r="W25" s="21">
        <v>1000000</v>
      </c>
    </row>
    <row r="26" ht="21.75" customHeight="1" spans="1:23">
      <c r="A26" s="20" t="s">
        <v>254</v>
      </c>
      <c r="B26" s="20" t="s">
        <v>255</v>
      </c>
      <c r="C26" s="20" t="s">
        <v>253</v>
      </c>
      <c r="D26" s="20" t="s">
        <v>44</v>
      </c>
      <c r="E26" s="20" t="s">
        <v>65</v>
      </c>
      <c r="F26" s="20" t="s">
        <v>66</v>
      </c>
      <c r="G26" s="20" t="s">
        <v>194</v>
      </c>
      <c r="H26" s="20" t="s">
        <v>195</v>
      </c>
      <c r="I26" s="21">
        <v>200000</v>
      </c>
      <c r="J26" s="21"/>
      <c r="K26" s="21"/>
      <c r="L26" s="21"/>
      <c r="M26" s="21"/>
      <c r="N26" s="21"/>
      <c r="O26" s="21"/>
      <c r="P26" s="21"/>
      <c r="Q26" s="21"/>
      <c r="R26" s="21">
        <v>200000</v>
      </c>
      <c r="S26" s="21"/>
      <c r="T26" s="21"/>
      <c r="U26" s="21"/>
      <c r="V26" s="21"/>
      <c r="W26" s="21">
        <v>200000</v>
      </c>
    </row>
    <row r="27" ht="21.75" customHeight="1" spans="1:23">
      <c r="A27" s="20" t="s">
        <v>254</v>
      </c>
      <c r="B27" s="20" t="s">
        <v>255</v>
      </c>
      <c r="C27" s="20" t="s">
        <v>253</v>
      </c>
      <c r="D27" s="20" t="s">
        <v>44</v>
      </c>
      <c r="E27" s="20" t="s">
        <v>65</v>
      </c>
      <c r="F27" s="20" t="s">
        <v>66</v>
      </c>
      <c r="G27" s="20" t="s">
        <v>196</v>
      </c>
      <c r="H27" s="20" t="s">
        <v>197</v>
      </c>
      <c r="I27" s="21">
        <v>200000</v>
      </c>
      <c r="J27" s="21"/>
      <c r="K27" s="21"/>
      <c r="L27" s="21"/>
      <c r="M27" s="21"/>
      <c r="N27" s="21"/>
      <c r="O27" s="21"/>
      <c r="P27" s="21"/>
      <c r="Q27" s="21"/>
      <c r="R27" s="21">
        <v>200000</v>
      </c>
      <c r="S27" s="21"/>
      <c r="T27" s="21"/>
      <c r="U27" s="21"/>
      <c r="V27" s="21"/>
      <c r="W27" s="21">
        <v>200000</v>
      </c>
    </row>
    <row r="28" ht="21.75" customHeight="1" spans="1:23">
      <c r="A28" s="20" t="s">
        <v>254</v>
      </c>
      <c r="B28" s="20" t="s">
        <v>255</v>
      </c>
      <c r="C28" s="20" t="s">
        <v>253</v>
      </c>
      <c r="D28" s="20" t="s">
        <v>44</v>
      </c>
      <c r="E28" s="20" t="s">
        <v>65</v>
      </c>
      <c r="F28" s="20" t="s">
        <v>66</v>
      </c>
      <c r="G28" s="20" t="s">
        <v>200</v>
      </c>
      <c r="H28" s="20" t="s">
        <v>201</v>
      </c>
      <c r="I28" s="21">
        <v>60000</v>
      </c>
      <c r="J28" s="21"/>
      <c r="K28" s="21"/>
      <c r="L28" s="21"/>
      <c r="M28" s="21"/>
      <c r="N28" s="21"/>
      <c r="O28" s="21"/>
      <c r="P28" s="21"/>
      <c r="Q28" s="21"/>
      <c r="R28" s="21">
        <v>60000</v>
      </c>
      <c r="S28" s="21"/>
      <c r="T28" s="21"/>
      <c r="U28" s="21"/>
      <c r="V28" s="21"/>
      <c r="W28" s="21">
        <v>60000</v>
      </c>
    </row>
    <row r="29" ht="21.75" customHeight="1" spans="1:23">
      <c r="A29" s="20" t="s">
        <v>254</v>
      </c>
      <c r="B29" s="20" t="s">
        <v>255</v>
      </c>
      <c r="C29" s="20" t="s">
        <v>253</v>
      </c>
      <c r="D29" s="20" t="s">
        <v>44</v>
      </c>
      <c r="E29" s="20" t="s">
        <v>65</v>
      </c>
      <c r="F29" s="20" t="s">
        <v>66</v>
      </c>
      <c r="G29" s="20" t="s">
        <v>202</v>
      </c>
      <c r="H29" s="20" t="s">
        <v>203</v>
      </c>
      <c r="I29" s="21">
        <v>150000</v>
      </c>
      <c r="J29" s="21"/>
      <c r="K29" s="21"/>
      <c r="L29" s="21"/>
      <c r="M29" s="21"/>
      <c r="N29" s="21"/>
      <c r="O29" s="21"/>
      <c r="P29" s="21"/>
      <c r="Q29" s="21"/>
      <c r="R29" s="21">
        <v>150000</v>
      </c>
      <c r="S29" s="21"/>
      <c r="T29" s="21"/>
      <c r="U29" s="21"/>
      <c r="V29" s="21"/>
      <c r="W29" s="21">
        <v>150000</v>
      </c>
    </row>
    <row r="30" ht="21.75" customHeight="1" spans="1:23">
      <c r="A30" s="20" t="s">
        <v>254</v>
      </c>
      <c r="B30" s="20" t="s">
        <v>255</v>
      </c>
      <c r="C30" s="20" t="s">
        <v>253</v>
      </c>
      <c r="D30" s="20" t="s">
        <v>44</v>
      </c>
      <c r="E30" s="20" t="s">
        <v>65</v>
      </c>
      <c r="F30" s="20" t="s">
        <v>66</v>
      </c>
      <c r="G30" s="20" t="s">
        <v>256</v>
      </c>
      <c r="H30" s="20" t="s">
        <v>257</v>
      </c>
      <c r="I30" s="21">
        <v>220000</v>
      </c>
      <c r="J30" s="21"/>
      <c r="K30" s="21"/>
      <c r="L30" s="21"/>
      <c r="M30" s="21"/>
      <c r="N30" s="21"/>
      <c r="O30" s="21"/>
      <c r="P30" s="21"/>
      <c r="Q30" s="21"/>
      <c r="R30" s="21">
        <v>220000</v>
      </c>
      <c r="S30" s="21"/>
      <c r="T30" s="21"/>
      <c r="U30" s="21"/>
      <c r="V30" s="21"/>
      <c r="W30" s="21">
        <v>220000</v>
      </c>
    </row>
    <row r="31" ht="18.75" customHeight="1" spans="1:23">
      <c r="A31" s="23" t="s">
        <v>99</v>
      </c>
      <c r="B31" s="24"/>
      <c r="C31" s="24"/>
      <c r="D31" s="24"/>
      <c r="E31" s="24"/>
      <c r="F31" s="24"/>
      <c r="G31" s="24"/>
      <c r="H31" s="25"/>
      <c r="I31" s="21">
        <v>3952347.75</v>
      </c>
      <c r="J31" s="21">
        <v>331347.75</v>
      </c>
      <c r="K31" s="21">
        <v>331347.75</v>
      </c>
      <c r="L31" s="21"/>
      <c r="M31" s="21"/>
      <c r="N31" s="21"/>
      <c r="O31" s="21"/>
      <c r="P31" s="21"/>
      <c r="Q31" s="21">
        <v>800000</v>
      </c>
      <c r="R31" s="21">
        <v>2821000</v>
      </c>
      <c r="S31" s="21"/>
      <c r="T31" s="21"/>
      <c r="U31" s="21"/>
      <c r="V31" s="21"/>
      <c r="W31" s="21">
        <v>2821000</v>
      </c>
    </row>
  </sheetData>
  <mergeCells count="28">
    <mergeCell ref="A3:W3"/>
    <mergeCell ref="A4:H4"/>
    <mergeCell ref="J5:M5"/>
    <mergeCell ref="N5:P5"/>
    <mergeCell ref="R5:W5"/>
    <mergeCell ref="A31:H31"/>
    <mergeCell ref="A5:A8"/>
    <mergeCell ref="B5:B8"/>
    <mergeCell ref="C5:C8"/>
    <mergeCell ref="D5:D8"/>
    <mergeCell ref="E5:E8"/>
    <mergeCell ref="F5:F8"/>
    <mergeCell ref="G5:G8"/>
    <mergeCell ref="H5:H8"/>
    <mergeCell ref="I5:I8"/>
    <mergeCell ref="L6:L8"/>
    <mergeCell ref="M6:M8"/>
    <mergeCell ref="N6:N8"/>
    <mergeCell ref="O6:O8"/>
    <mergeCell ref="P6:P8"/>
    <mergeCell ref="Q5:Q8"/>
    <mergeCell ref="R6:R8"/>
    <mergeCell ref="S6:S8"/>
    <mergeCell ref="T6:T8"/>
    <mergeCell ref="U6:U8"/>
    <mergeCell ref="V6:V8"/>
    <mergeCell ref="W6:W8"/>
    <mergeCell ref="J6:K7"/>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43"/>
  <sheetViews>
    <sheetView showZeros="0" workbookViewId="0">
      <pane ySplit="1" topLeftCell="A31" activePane="bottomLeft" state="frozen"/>
      <selection/>
      <selection pane="bottomLeft" activeCell="B1" sqref="B$1:B$1048576"/>
    </sheetView>
  </sheetViews>
  <sheetFormatPr defaultColWidth="10.6555555555556" defaultRowHeight="12" customHeight="1"/>
  <cols>
    <col min="1" max="1" width="50.8333333333333" customWidth="1"/>
    <col min="2" max="2" width="49.3333333333333" customWidth="1"/>
    <col min="3" max="3" width="10.8333333333333" customWidth="1"/>
    <col min="4" max="4" width="14.8333333333333" customWidth="1"/>
    <col min="5" max="5" width="20.8333333333333" customWidth="1"/>
    <col min="6" max="6" width="12" customWidth="1"/>
    <col min="7" max="7" width="14.8333333333333" customWidth="1"/>
    <col min="8" max="9" width="12" customWidth="1"/>
    <col min="10" max="10" width="103.833333333333" customWidth="1"/>
  </cols>
  <sheetData>
    <row r="1" customHeight="1" spans="1:10">
      <c r="A1" s="1"/>
      <c r="B1" s="1"/>
      <c r="C1" s="1"/>
      <c r="D1" s="1"/>
      <c r="E1" s="1"/>
      <c r="F1" s="1"/>
      <c r="G1" s="1"/>
      <c r="H1" s="1"/>
      <c r="I1" s="1"/>
      <c r="J1" s="1"/>
    </row>
    <row r="2" ht="15" customHeight="1" spans="10:10">
      <c r="J2" s="112" t="s">
        <v>258</v>
      </c>
    </row>
    <row r="3" ht="33" customHeight="1" spans="1:10">
      <c r="A3" s="5" t="str">
        <f>"2025"&amp;"年部门项目支出绩效目标表"</f>
        <v>2025年部门项目支出绩效目标表</v>
      </c>
      <c r="B3" s="5"/>
      <c r="C3" s="5"/>
      <c r="D3" s="5"/>
      <c r="E3" s="5"/>
      <c r="F3" s="5"/>
      <c r="G3" s="5"/>
      <c r="H3" s="5"/>
      <c r="I3" s="5"/>
      <c r="J3" s="5"/>
    </row>
    <row r="4" ht="17.25" customHeight="1" spans="1:10">
      <c r="A4" s="6" t="str">
        <f>"单位名称："&amp;"景洪市职业高级中学"</f>
        <v>单位名称：景洪市职业高级中学</v>
      </c>
      <c r="B4" s="111"/>
      <c r="C4" s="34"/>
      <c r="D4" s="34"/>
      <c r="E4" s="34"/>
      <c r="F4" s="34"/>
      <c r="G4" s="34"/>
      <c r="H4" s="34"/>
      <c r="I4" s="34"/>
      <c r="J4" s="34"/>
    </row>
    <row r="5" ht="44.25" customHeight="1" spans="1:10">
      <c r="A5" s="39" t="s">
        <v>259</v>
      </c>
      <c r="B5" s="39" t="s">
        <v>260</v>
      </c>
      <c r="C5" s="39" t="s">
        <v>261</v>
      </c>
      <c r="D5" s="39" t="s">
        <v>262</v>
      </c>
      <c r="E5" s="39" t="s">
        <v>263</v>
      </c>
      <c r="F5" s="19" t="s">
        <v>264</v>
      </c>
      <c r="G5" s="39" t="s">
        <v>265</v>
      </c>
      <c r="H5" s="19" t="s">
        <v>266</v>
      </c>
      <c r="I5" s="19" t="s">
        <v>267</v>
      </c>
      <c r="J5" s="39" t="s">
        <v>268</v>
      </c>
    </row>
    <row r="6" ht="19.5" customHeight="1" spans="1:10">
      <c r="A6" s="39">
        <v>1</v>
      </c>
      <c r="B6" s="39">
        <v>2</v>
      </c>
      <c r="C6" s="39">
        <v>3</v>
      </c>
      <c r="D6" s="39">
        <v>4</v>
      </c>
      <c r="E6" s="39">
        <v>5</v>
      </c>
      <c r="F6" s="19">
        <v>6</v>
      </c>
      <c r="G6" s="39">
        <v>7</v>
      </c>
      <c r="H6" s="19">
        <v>8</v>
      </c>
      <c r="I6" s="19">
        <v>9</v>
      </c>
      <c r="J6" s="39">
        <v>10</v>
      </c>
    </row>
    <row r="7" ht="40.5" customHeight="1" spans="1:10">
      <c r="A7" s="20" t="s">
        <v>44</v>
      </c>
      <c r="B7" s="20"/>
      <c r="C7" s="20"/>
      <c r="D7" s="20"/>
      <c r="E7" s="20"/>
      <c r="F7" s="20"/>
      <c r="G7" s="20"/>
      <c r="H7" s="20"/>
      <c r="I7" s="20"/>
      <c r="J7" s="20"/>
    </row>
    <row r="8" ht="40.5" customHeight="1" spans="1:10">
      <c r="A8" s="93" t="s">
        <v>244</v>
      </c>
      <c r="B8" s="20" t="s">
        <v>269</v>
      </c>
      <c r="C8" s="20" t="s">
        <v>270</v>
      </c>
      <c r="D8" s="20" t="s">
        <v>271</v>
      </c>
      <c r="E8" s="20" t="s">
        <v>272</v>
      </c>
      <c r="F8" s="22" t="s">
        <v>273</v>
      </c>
      <c r="G8" s="20" t="s">
        <v>274</v>
      </c>
      <c r="H8" s="22" t="s">
        <v>275</v>
      </c>
      <c r="I8" s="22" t="s">
        <v>276</v>
      </c>
      <c r="J8" s="20" t="s">
        <v>277</v>
      </c>
    </row>
    <row r="9" ht="40.5" customHeight="1" spans="1:10">
      <c r="A9" s="93" t="s">
        <v>244</v>
      </c>
      <c r="B9" s="20" t="s">
        <v>269</v>
      </c>
      <c r="C9" s="20" t="s">
        <v>270</v>
      </c>
      <c r="D9" s="20" t="s">
        <v>278</v>
      </c>
      <c r="E9" s="20" t="s">
        <v>279</v>
      </c>
      <c r="F9" s="22" t="s">
        <v>273</v>
      </c>
      <c r="G9" s="20" t="s">
        <v>280</v>
      </c>
      <c r="H9" s="22" t="s">
        <v>281</v>
      </c>
      <c r="I9" s="22" t="s">
        <v>276</v>
      </c>
      <c r="J9" s="20" t="s">
        <v>282</v>
      </c>
    </row>
    <row r="10" ht="40.5" customHeight="1" spans="1:10">
      <c r="A10" s="93" t="s">
        <v>244</v>
      </c>
      <c r="B10" s="20" t="s">
        <v>269</v>
      </c>
      <c r="C10" s="20" t="s">
        <v>270</v>
      </c>
      <c r="D10" s="20" t="s">
        <v>283</v>
      </c>
      <c r="E10" s="20" t="s">
        <v>284</v>
      </c>
      <c r="F10" s="22" t="s">
        <v>285</v>
      </c>
      <c r="G10" s="20" t="s">
        <v>286</v>
      </c>
      <c r="H10" s="22" t="s">
        <v>281</v>
      </c>
      <c r="I10" s="22" t="s">
        <v>276</v>
      </c>
      <c r="J10" s="20" t="s">
        <v>287</v>
      </c>
    </row>
    <row r="11" ht="40.5" customHeight="1" spans="1:10">
      <c r="A11" s="93" t="s">
        <v>244</v>
      </c>
      <c r="B11" s="20" t="s">
        <v>269</v>
      </c>
      <c r="C11" s="20" t="s">
        <v>288</v>
      </c>
      <c r="D11" s="20" t="s">
        <v>289</v>
      </c>
      <c r="E11" s="20" t="s">
        <v>290</v>
      </c>
      <c r="F11" s="22" t="s">
        <v>273</v>
      </c>
      <c r="G11" s="20" t="s">
        <v>291</v>
      </c>
      <c r="H11" s="22" t="s">
        <v>292</v>
      </c>
      <c r="I11" s="22" t="s">
        <v>293</v>
      </c>
      <c r="J11" s="20" t="s">
        <v>294</v>
      </c>
    </row>
    <row r="12" ht="40.5" customHeight="1" spans="1:10">
      <c r="A12" s="93" t="s">
        <v>244</v>
      </c>
      <c r="B12" s="20" t="s">
        <v>269</v>
      </c>
      <c r="C12" s="20" t="s">
        <v>288</v>
      </c>
      <c r="D12" s="20" t="s">
        <v>289</v>
      </c>
      <c r="E12" s="20" t="s">
        <v>295</v>
      </c>
      <c r="F12" s="22" t="s">
        <v>285</v>
      </c>
      <c r="G12" s="20" t="s">
        <v>296</v>
      </c>
      <c r="H12" s="22" t="s">
        <v>281</v>
      </c>
      <c r="I12" s="22" t="s">
        <v>276</v>
      </c>
      <c r="J12" s="20" t="s">
        <v>297</v>
      </c>
    </row>
    <row r="13" ht="40.5" customHeight="1" spans="1:10">
      <c r="A13" s="93" t="s">
        <v>244</v>
      </c>
      <c r="B13" s="20" t="s">
        <v>269</v>
      </c>
      <c r="C13" s="20" t="s">
        <v>288</v>
      </c>
      <c r="D13" s="20" t="s">
        <v>298</v>
      </c>
      <c r="E13" s="20" t="s">
        <v>299</v>
      </c>
      <c r="F13" s="22" t="s">
        <v>273</v>
      </c>
      <c r="G13" s="20" t="s">
        <v>299</v>
      </c>
      <c r="H13" s="22" t="s">
        <v>292</v>
      </c>
      <c r="I13" s="22" t="s">
        <v>293</v>
      </c>
      <c r="J13" s="20" t="s">
        <v>300</v>
      </c>
    </row>
    <row r="14" ht="40.5" customHeight="1" spans="1:10">
      <c r="A14" s="93" t="s">
        <v>244</v>
      </c>
      <c r="B14" s="20" t="s">
        <v>269</v>
      </c>
      <c r="C14" s="20" t="s">
        <v>301</v>
      </c>
      <c r="D14" s="20" t="s">
        <v>302</v>
      </c>
      <c r="E14" s="20" t="s">
        <v>303</v>
      </c>
      <c r="F14" s="22" t="s">
        <v>285</v>
      </c>
      <c r="G14" s="20" t="s">
        <v>296</v>
      </c>
      <c r="H14" s="22" t="s">
        <v>281</v>
      </c>
      <c r="I14" s="22" t="s">
        <v>276</v>
      </c>
      <c r="J14" s="20" t="s">
        <v>304</v>
      </c>
    </row>
    <row r="15" ht="40.5" customHeight="1" spans="1:10">
      <c r="A15" s="93" t="s">
        <v>253</v>
      </c>
      <c r="B15" s="20" t="s">
        <v>305</v>
      </c>
      <c r="C15" s="20" t="s">
        <v>270</v>
      </c>
      <c r="D15" s="20" t="s">
        <v>271</v>
      </c>
      <c r="E15" s="20" t="s">
        <v>306</v>
      </c>
      <c r="F15" s="22" t="s">
        <v>285</v>
      </c>
      <c r="G15" s="20" t="s">
        <v>307</v>
      </c>
      <c r="H15" s="22" t="s">
        <v>275</v>
      </c>
      <c r="I15" s="22" t="s">
        <v>276</v>
      </c>
      <c r="J15" s="20" t="s">
        <v>308</v>
      </c>
    </row>
    <row r="16" ht="40.5" customHeight="1" spans="1:10">
      <c r="A16" s="93" t="s">
        <v>253</v>
      </c>
      <c r="B16" s="20" t="s">
        <v>305</v>
      </c>
      <c r="C16" s="20" t="s">
        <v>270</v>
      </c>
      <c r="D16" s="20" t="s">
        <v>278</v>
      </c>
      <c r="E16" s="20" t="s">
        <v>309</v>
      </c>
      <c r="F16" s="22" t="s">
        <v>273</v>
      </c>
      <c r="G16" s="20" t="s">
        <v>280</v>
      </c>
      <c r="H16" s="22" t="s">
        <v>281</v>
      </c>
      <c r="I16" s="22" t="s">
        <v>276</v>
      </c>
      <c r="J16" s="20" t="s">
        <v>310</v>
      </c>
    </row>
    <row r="17" ht="40.5" customHeight="1" spans="1:10">
      <c r="A17" s="93" t="s">
        <v>253</v>
      </c>
      <c r="B17" s="20" t="s">
        <v>305</v>
      </c>
      <c r="C17" s="20" t="s">
        <v>270</v>
      </c>
      <c r="D17" s="20" t="s">
        <v>283</v>
      </c>
      <c r="E17" s="20" t="s">
        <v>311</v>
      </c>
      <c r="F17" s="22" t="s">
        <v>273</v>
      </c>
      <c r="G17" s="20" t="s">
        <v>280</v>
      </c>
      <c r="H17" s="22" t="s">
        <v>281</v>
      </c>
      <c r="I17" s="22" t="s">
        <v>276</v>
      </c>
      <c r="J17" s="20" t="s">
        <v>312</v>
      </c>
    </row>
    <row r="18" ht="40.5" customHeight="1" spans="1:10">
      <c r="A18" s="93" t="s">
        <v>253</v>
      </c>
      <c r="B18" s="20" t="s">
        <v>305</v>
      </c>
      <c r="C18" s="20" t="s">
        <v>270</v>
      </c>
      <c r="D18" s="20" t="s">
        <v>313</v>
      </c>
      <c r="E18" s="20" t="s">
        <v>314</v>
      </c>
      <c r="F18" s="22" t="s">
        <v>273</v>
      </c>
      <c r="G18" s="20" t="s">
        <v>315</v>
      </c>
      <c r="H18" s="22" t="s">
        <v>316</v>
      </c>
      <c r="I18" s="22" t="s">
        <v>276</v>
      </c>
      <c r="J18" s="20" t="s">
        <v>317</v>
      </c>
    </row>
    <row r="19" ht="40.5" customHeight="1" spans="1:10">
      <c r="A19" s="93" t="s">
        <v>253</v>
      </c>
      <c r="B19" s="20" t="s">
        <v>305</v>
      </c>
      <c r="C19" s="20" t="s">
        <v>288</v>
      </c>
      <c r="D19" s="20" t="s">
        <v>289</v>
      </c>
      <c r="E19" s="20" t="s">
        <v>318</v>
      </c>
      <c r="F19" s="22" t="s">
        <v>273</v>
      </c>
      <c r="G19" s="20" t="s">
        <v>319</v>
      </c>
      <c r="H19" s="22" t="s">
        <v>292</v>
      </c>
      <c r="I19" s="22" t="s">
        <v>293</v>
      </c>
      <c r="J19" s="20" t="s">
        <v>320</v>
      </c>
    </row>
    <row r="20" ht="40.5" customHeight="1" spans="1:10">
      <c r="A20" s="93" t="s">
        <v>253</v>
      </c>
      <c r="B20" s="20" t="s">
        <v>305</v>
      </c>
      <c r="C20" s="20" t="s">
        <v>288</v>
      </c>
      <c r="D20" s="20" t="s">
        <v>298</v>
      </c>
      <c r="E20" s="20" t="s">
        <v>299</v>
      </c>
      <c r="F20" s="22" t="s">
        <v>273</v>
      </c>
      <c r="G20" s="20" t="s">
        <v>319</v>
      </c>
      <c r="H20" s="22" t="s">
        <v>292</v>
      </c>
      <c r="I20" s="22" t="s">
        <v>293</v>
      </c>
      <c r="J20" s="20" t="s">
        <v>300</v>
      </c>
    </row>
    <row r="21" ht="40.5" customHeight="1" spans="1:10">
      <c r="A21" s="93" t="s">
        <v>253</v>
      </c>
      <c r="B21" s="20" t="s">
        <v>305</v>
      </c>
      <c r="C21" s="20" t="s">
        <v>301</v>
      </c>
      <c r="D21" s="20" t="s">
        <v>302</v>
      </c>
      <c r="E21" s="20" t="s">
        <v>321</v>
      </c>
      <c r="F21" s="22" t="s">
        <v>285</v>
      </c>
      <c r="G21" s="20" t="s">
        <v>296</v>
      </c>
      <c r="H21" s="22" t="s">
        <v>281</v>
      </c>
      <c r="I21" s="22" t="s">
        <v>276</v>
      </c>
      <c r="J21" s="20" t="s">
        <v>322</v>
      </c>
    </row>
    <row r="22" ht="40.5" customHeight="1" spans="1:10">
      <c r="A22" s="93" t="s">
        <v>253</v>
      </c>
      <c r="B22" s="20" t="s">
        <v>305</v>
      </c>
      <c r="C22" s="20" t="s">
        <v>301</v>
      </c>
      <c r="D22" s="20" t="s">
        <v>302</v>
      </c>
      <c r="E22" s="20" t="s">
        <v>323</v>
      </c>
      <c r="F22" s="22" t="s">
        <v>285</v>
      </c>
      <c r="G22" s="20" t="s">
        <v>296</v>
      </c>
      <c r="H22" s="22" t="s">
        <v>281</v>
      </c>
      <c r="I22" s="22" t="s">
        <v>276</v>
      </c>
      <c r="J22" s="20" t="s">
        <v>322</v>
      </c>
    </row>
    <row r="23" ht="40.5" customHeight="1" spans="1:10">
      <c r="A23" s="93" t="s">
        <v>249</v>
      </c>
      <c r="B23" s="20" t="s">
        <v>324</v>
      </c>
      <c r="C23" s="20" t="s">
        <v>270</v>
      </c>
      <c r="D23" s="20" t="s">
        <v>271</v>
      </c>
      <c r="E23" s="20" t="s">
        <v>325</v>
      </c>
      <c r="F23" s="22" t="s">
        <v>273</v>
      </c>
      <c r="G23" s="20" t="s">
        <v>326</v>
      </c>
      <c r="H23" s="22" t="s">
        <v>275</v>
      </c>
      <c r="I23" s="22" t="s">
        <v>276</v>
      </c>
      <c r="J23" s="20" t="s">
        <v>327</v>
      </c>
    </row>
    <row r="24" ht="40.5" customHeight="1" spans="1:10">
      <c r="A24" s="93" t="s">
        <v>249</v>
      </c>
      <c r="B24" s="20" t="s">
        <v>324</v>
      </c>
      <c r="C24" s="20" t="s">
        <v>270</v>
      </c>
      <c r="D24" s="20" t="s">
        <v>283</v>
      </c>
      <c r="E24" s="20" t="s">
        <v>328</v>
      </c>
      <c r="F24" s="22" t="s">
        <v>273</v>
      </c>
      <c r="G24" s="20" t="s">
        <v>280</v>
      </c>
      <c r="H24" s="22" t="s">
        <v>281</v>
      </c>
      <c r="I24" s="22" t="s">
        <v>276</v>
      </c>
      <c r="J24" s="20" t="s">
        <v>329</v>
      </c>
    </row>
    <row r="25" ht="40.5" customHeight="1" spans="1:10">
      <c r="A25" s="93" t="s">
        <v>249</v>
      </c>
      <c r="B25" s="20" t="s">
        <v>324</v>
      </c>
      <c r="C25" s="20" t="s">
        <v>288</v>
      </c>
      <c r="D25" s="20" t="s">
        <v>289</v>
      </c>
      <c r="E25" s="20" t="s">
        <v>330</v>
      </c>
      <c r="F25" s="22" t="s">
        <v>273</v>
      </c>
      <c r="G25" s="20" t="s">
        <v>331</v>
      </c>
      <c r="H25" s="22" t="s">
        <v>292</v>
      </c>
      <c r="I25" s="22" t="s">
        <v>293</v>
      </c>
      <c r="J25" s="20" t="s">
        <v>332</v>
      </c>
    </row>
    <row r="26" ht="40.5" customHeight="1" spans="1:10">
      <c r="A26" s="93" t="s">
        <v>249</v>
      </c>
      <c r="B26" s="20" t="s">
        <v>324</v>
      </c>
      <c r="C26" s="20" t="s">
        <v>288</v>
      </c>
      <c r="D26" s="20" t="s">
        <v>298</v>
      </c>
      <c r="E26" s="20" t="s">
        <v>333</v>
      </c>
      <c r="F26" s="22" t="s">
        <v>273</v>
      </c>
      <c r="G26" s="20" t="s">
        <v>334</v>
      </c>
      <c r="H26" s="22" t="s">
        <v>292</v>
      </c>
      <c r="I26" s="22" t="s">
        <v>293</v>
      </c>
      <c r="J26" s="20" t="s">
        <v>335</v>
      </c>
    </row>
    <row r="27" ht="40.5" customHeight="1" spans="1:10">
      <c r="A27" s="93" t="s">
        <v>249</v>
      </c>
      <c r="B27" s="20" t="s">
        <v>324</v>
      </c>
      <c r="C27" s="20" t="s">
        <v>301</v>
      </c>
      <c r="D27" s="20" t="s">
        <v>302</v>
      </c>
      <c r="E27" s="20" t="s">
        <v>336</v>
      </c>
      <c r="F27" s="22" t="s">
        <v>285</v>
      </c>
      <c r="G27" s="20" t="s">
        <v>296</v>
      </c>
      <c r="H27" s="22" t="s">
        <v>281</v>
      </c>
      <c r="I27" s="22" t="s">
        <v>276</v>
      </c>
      <c r="J27" s="20" t="s">
        <v>337</v>
      </c>
    </row>
    <row r="28" ht="40.5" customHeight="1" spans="1:10">
      <c r="A28" s="93" t="s">
        <v>251</v>
      </c>
      <c r="B28" s="20" t="s">
        <v>338</v>
      </c>
      <c r="C28" s="20" t="s">
        <v>270</v>
      </c>
      <c r="D28" s="20" t="s">
        <v>271</v>
      </c>
      <c r="E28" s="20" t="s">
        <v>339</v>
      </c>
      <c r="F28" s="22" t="s">
        <v>273</v>
      </c>
      <c r="G28" s="20" t="s">
        <v>340</v>
      </c>
      <c r="H28" s="22" t="s">
        <v>275</v>
      </c>
      <c r="I28" s="22" t="s">
        <v>276</v>
      </c>
      <c r="J28" s="20" t="s">
        <v>341</v>
      </c>
    </row>
    <row r="29" ht="40.5" customHeight="1" spans="1:10">
      <c r="A29" s="93" t="s">
        <v>251</v>
      </c>
      <c r="B29" s="20" t="s">
        <v>338</v>
      </c>
      <c r="C29" s="20" t="s">
        <v>270</v>
      </c>
      <c r="D29" s="20" t="s">
        <v>278</v>
      </c>
      <c r="E29" s="20" t="s">
        <v>342</v>
      </c>
      <c r="F29" s="22" t="s">
        <v>273</v>
      </c>
      <c r="G29" s="20" t="s">
        <v>280</v>
      </c>
      <c r="H29" s="22" t="s">
        <v>281</v>
      </c>
      <c r="I29" s="22" t="s">
        <v>276</v>
      </c>
      <c r="J29" s="20" t="s">
        <v>343</v>
      </c>
    </row>
    <row r="30" ht="40.5" customHeight="1" spans="1:10">
      <c r="A30" s="93" t="s">
        <v>251</v>
      </c>
      <c r="B30" s="20" t="s">
        <v>338</v>
      </c>
      <c r="C30" s="20" t="s">
        <v>270</v>
      </c>
      <c r="D30" s="20" t="s">
        <v>283</v>
      </c>
      <c r="E30" s="20" t="s">
        <v>344</v>
      </c>
      <c r="F30" s="22" t="s">
        <v>273</v>
      </c>
      <c r="G30" s="20" t="s">
        <v>280</v>
      </c>
      <c r="H30" s="22" t="s">
        <v>281</v>
      </c>
      <c r="I30" s="22" t="s">
        <v>276</v>
      </c>
      <c r="J30" s="20" t="s">
        <v>345</v>
      </c>
    </row>
    <row r="31" ht="40.5" customHeight="1" spans="1:10">
      <c r="A31" s="93" t="s">
        <v>251</v>
      </c>
      <c r="B31" s="20" t="s">
        <v>338</v>
      </c>
      <c r="C31" s="20" t="s">
        <v>288</v>
      </c>
      <c r="D31" s="20" t="s">
        <v>298</v>
      </c>
      <c r="E31" s="20" t="s">
        <v>299</v>
      </c>
      <c r="F31" s="22" t="s">
        <v>273</v>
      </c>
      <c r="G31" s="20" t="s">
        <v>334</v>
      </c>
      <c r="H31" s="22" t="s">
        <v>292</v>
      </c>
      <c r="I31" s="22" t="s">
        <v>293</v>
      </c>
      <c r="J31" s="20" t="s">
        <v>300</v>
      </c>
    </row>
    <row r="32" ht="40.5" customHeight="1" spans="1:10">
      <c r="A32" s="93" t="s">
        <v>251</v>
      </c>
      <c r="B32" s="20" t="s">
        <v>338</v>
      </c>
      <c r="C32" s="20" t="s">
        <v>301</v>
      </c>
      <c r="D32" s="20" t="s">
        <v>302</v>
      </c>
      <c r="E32" s="20" t="s">
        <v>303</v>
      </c>
      <c r="F32" s="22" t="s">
        <v>285</v>
      </c>
      <c r="G32" s="20" t="s">
        <v>296</v>
      </c>
      <c r="H32" s="22" t="s">
        <v>281</v>
      </c>
      <c r="I32" s="22" t="s">
        <v>276</v>
      </c>
      <c r="J32" s="20" t="s">
        <v>346</v>
      </c>
    </row>
    <row r="33" ht="40.5" customHeight="1" spans="1:10">
      <c r="A33" s="93" t="s">
        <v>246</v>
      </c>
      <c r="B33" s="20" t="s">
        <v>347</v>
      </c>
      <c r="C33" s="20" t="s">
        <v>270</v>
      </c>
      <c r="D33" s="20" t="s">
        <v>271</v>
      </c>
      <c r="E33" s="20" t="s">
        <v>348</v>
      </c>
      <c r="F33" s="22" t="s">
        <v>285</v>
      </c>
      <c r="G33" s="20" t="s">
        <v>349</v>
      </c>
      <c r="H33" s="22" t="s">
        <v>350</v>
      </c>
      <c r="I33" s="22" t="s">
        <v>276</v>
      </c>
      <c r="J33" s="20" t="s">
        <v>351</v>
      </c>
    </row>
    <row r="34" ht="40.5" customHeight="1" spans="1:10">
      <c r="A34" s="93" t="s">
        <v>246</v>
      </c>
      <c r="B34" s="20" t="s">
        <v>347</v>
      </c>
      <c r="C34" s="20" t="s">
        <v>270</v>
      </c>
      <c r="D34" s="20" t="s">
        <v>278</v>
      </c>
      <c r="E34" s="20" t="s">
        <v>352</v>
      </c>
      <c r="F34" s="22" t="s">
        <v>273</v>
      </c>
      <c r="G34" s="20" t="s">
        <v>280</v>
      </c>
      <c r="H34" s="22" t="s">
        <v>281</v>
      </c>
      <c r="I34" s="22" t="s">
        <v>276</v>
      </c>
      <c r="J34" s="20" t="s">
        <v>353</v>
      </c>
    </row>
    <row r="35" ht="40.5" customHeight="1" spans="1:10">
      <c r="A35" s="93" t="s">
        <v>246</v>
      </c>
      <c r="B35" s="20" t="s">
        <v>347</v>
      </c>
      <c r="C35" s="20" t="s">
        <v>270</v>
      </c>
      <c r="D35" s="20" t="s">
        <v>283</v>
      </c>
      <c r="E35" s="20" t="s">
        <v>354</v>
      </c>
      <c r="F35" s="22" t="s">
        <v>273</v>
      </c>
      <c r="G35" s="20" t="s">
        <v>280</v>
      </c>
      <c r="H35" s="22" t="s">
        <v>281</v>
      </c>
      <c r="I35" s="22" t="s">
        <v>276</v>
      </c>
      <c r="J35" s="20" t="s">
        <v>355</v>
      </c>
    </row>
    <row r="36" ht="40.5" customHeight="1" spans="1:10">
      <c r="A36" s="93" t="s">
        <v>246</v>
      </c>
      <c r="B36" s="20" t="s">
        <v>347</v>
      </c>
      <c r="C36" s="20" t="s">
        <v>288</v>
      </c>
      <c r="D36" s="20" t="s">
        <v>298</v>
      </c>
      <c r="E36" s="20" t="s">
        <v>299</v>
      </c>
      <c r="F36" s="22" t="s">
        <v>273</v>
      </c>
      <c r="G36" s="20" t="s">
        <v>334</v>
      </c>
      <c r="H36" s="22" t="s">
        <v>292</v>
      </c>
      <c r="I36" s="22" t="s">
        <v>293</v>
      </c>
      <c r="J36" s="20" t="s">
        <v>300</v>
      </c>
    </row>
    <row r="37" ht="40.5" customHeight="1" spans="1:10">
      <c r="A37" s="93" t="s">
        <v>246</v>
      </c>
      <c r="B37" s="20" t="s">
        <v>347</v>
      </c>
      <c r="C37" s="20" t="s">
        <v>301</v>
      </c>
      <c r="D37" s="20" t="s">
        <v>302</v>
      </c>
      <c r="E37" s="20" t="s">
        <v>356</v>
      </c>
      <c r="F37" s="22" t="s">
        <v>285</v>
      </c>
      <c r="G37" s="20" t="s">
        <v>296</v>
      </c>
      <c r="H37" s="22" t="s">
        <v>281</v>
      </c>
      <c r="I37" s="22" t="s">
        <v>276</v>
      </c>
      <c r="J37" s="20" t="s">
        <v>346</v>
      </c>
    </row>
    <row r="38" ht="40.5" customHeight="1" spans="1:10">
      <c r="A38" s="93" t="s">
        <v>239</v>
      </c>
      <c r="B38" s="20" t="s">
        <v>357</v>
      </c>
      <c r="C38" s="20" t="s">
        <v>270</v>
      </c>
      <c r="D38" s="20" t="s">
        <v>271</v>
      </c>
      <c r="E38" s="20" t="s">
        <v>358</v>
      </c>
      <c r="F38" s="22" t="s">
        <v>273</v>
      </c>
      <c r="G38" s="20" t="s">
        <v>359</v>
      </c>
      <c r="H38" s="22" t="s">
        <v>275</v>
      </c>
      <c r="I38" s="22" t="s">
        <v>276</v>
      </c>
      <c r="J38" s="20" t="s">
        <v>360</v>
      </c>
    </row>
    <row r="39" ht="40.5" customHeight="1" spans="1:10">
      <c r="A39" s="93" t="s">
        <v>239</v>
      </c>
      <c r="B39" s="20" t="s">
        <v>357</v>
      </c>
      <c r="C39" s="20" t="s">
        <v>270</v>
      </c>
      <c r="D39" s="20" t="s">
        <v>278</v>
      </c>
      <c r="E39" s="20" t="s">
        <v>279</v>
      </c>
      <c r="F39" s="22" t="s">
        <v>273</v>
      </c>
      <c r="G39" s="20" t="s">
        <v>280</v>
      </c>
      <c r="H39" s="22" t="s">
        <v>281</v>
      </c>
      <c r="I39" s="22" t="s">
        <v>276</v>
      </c>
      <c r="J39" s="20" t="s">
        <v>343</v>
      </c>
    </row>
    <row r="40" ht="40.5" customHeight="1" spans="1:10">
      <c r="A40" s="93" t="s">
        <v>239</v>
      </c>
      <c r="B40" s="20" t="s">
        <v>357</v>
      </c>
      <c r="C40" s="20" t="s">
        <v>270</v>
      </c>
      <c r="D40" s="20" t="s">
        <v>283</v>
      </c>
      <c r="E40" s="20" t="s">
        <v>361</v>
      </c>
      <c r="F40" s="22" t="s">
        <v>273</v>
      </c>
      <c r="G40" s="20" t="s">
        <v>280</v>
      </c>
      <c r="H40" s="22" t="s">
        <v>281</v>
      </c>
      <c r="I40" s="22" t="s">
        <v>276</v>
      </c>
      <c r="J40" s="20" t="s">
        <v>345</v>
      </c>
    </row>
    <row r="41" ht="40.5" customHeight="1" spans="1:10">
      <c r="A41" s="93" t="s">
        <v>239</v>
      </c>
      <c r="B41" s="20" t="s">
        <v>357</v>
      </c>
      <c r="C41" s="20" t="s">
        <v>288</v>
      </c>
      <c r="D41" s="20" t="s">
        <v>289</v>
      </c>
      <c r="E41" s="20" t="s">
        <v>290</v>
      </c>
      <c r="F41" s="22" t="s">
        <v>273</v>
      </c>
      <c r="G41" s="20" t="s">
        <v>291</v>
      </c>
      <c r="H41" s="22" t="s">
        <v>292</v>
      </c>
      <c r="I41" s="22" t="s">
        <v>293</v>
      </c>
      <c r="J41" s="20" t="s">
        <v>362</v>
      </c>
    </row>
    <row r="42" ht="40.5" customHeight="1" spans="1:10">
      <c r="A42" s="93" t="s">
        <v>239</v>
      </c>
      <c r="B42" s="20" t="s">
        <v>357</v>
      </c>
      <c r="C42" s="20" t="s">
        <v>288</v>
      </c>
      <c r="D42" s="20" t="s">
        <v>298</v>
      </c>
      <c r="E42" s="20" t="s">
        <v>299</v>
      </c>
      <c r="F42" s="22" t="s">
        <v>273</v>
      </c>
      <c r="G42" s="20" t="s">
        <v>299</v>
      </c>
      <c r="H42" s="22" t="s">
        <v>292</v>
      </c>
      <c r="I42" s="22" t="s">
        <v>293</v>
      </c>
      <c r="J42" s="20" t="s">
        <v>300</v>
      </c>
    </row>
    <row r="43" ht="40.5" customHeight="1" spans="1:10">
      <c r="A43" s="93" t="s">
        <v>239</v>
      </c>
      <c r="B43" s="20" t="s">
        <v>357</v>
      </c>
      <c r="C43" s="20" t="s">
        <v>301</v>
      </c>
      <c r="D43" s="20" t="s">
        <v>302</v>
      </c>
      <c r="E43" s="20" t="s">
        <v>303</v>
      </c>
      <c r="F43" s="22" t="s">
        <v>285</v>
      </c>
      <c r="G43" s="20" t="s">
        <v>296</v>
      </c>
      <c r="H43" s="22" t="s">
        <v>281</v>
      </c>
      <c r="I43" s="22" t="s">
        <v>276</v>
      </c>
      <c r="J43" s="20" t="s">
        <v>346</v>
      </c>
    </row>
  </sheetData>
  <mergeCells count="14">
    <mergeCell ref="A3:J3"/>
    <mergeCell ref="A4:H4"/>
    <mergeCell ref="A8:A14"/>
    <mergeCell ref="A15:A22"/>
    <mergeCell ref="A23:A27"/>
    <mergeCell ref="A28:A32"/>
    <mergeCell ref="A33:A37"/>
    <mergeCell ref="A38:A43"/>
    <mergeCell ref="B8:B14"/>
    <mergeCell ref="B15:B22"/>
    <mergeCell ref="B23:B27"/>
    <mergeCell ref="B28:B32"/>
    <mergeCell ref="B33:B37"/>
    <mergeCell ref="B38:B43"/>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1"/>
  <sheetViews>
    <sheetView showZeros="0" workbookViewId="0">
      <pane ySplit="1" topLeftCell="A2" activePane="bottomLeft" state="frozen"/>
      <selection/>
      <selection pane="bottomLeft" activeCell="A11" sqref="A11"/>
    </sheetView>
  </sheetViews>
  <sheetFormatPr defaultColWidth="10.6555555555556" defaultRowHeight="14.25" customHeight="1" outlineLevelCol="5"/>
  <cols>
    <col min="1" max="1" width="42.8222222222222" customWidth="1"/>
    <col min="2" max="2" width="19.6555555555556" customWidth="1"/>
    <col min="3" max="3" width="40.9777777777778" customWidth="1"/>
    <col min="4" max="6" width="33.3333333333333" customWidth="1"/>
  </cols>
  <sheetData>
    <row r="1" customHeight="1" spans="1:6">
      <c r="A1" s="1"/>
      <c r="B1" s="1"/>
      <c r="C1" s="1"/>
      <c r="D1" s="1"/>
      <c r="E1" s="1"/>
      <c r="F1" s="1"/>
    </row>
    <row r="2" ht="15.75" customHeight="1" spans="1:6">
      <c r="A2" s="97">
        <v>1</v>
      </c>
      <c r="B2" s="98">
        <v>0</v>
      </c>
      <c r="C2" s="97">
        <v>1</v>
      </c>
      <c r="D2" s="99"/>
      <c r="E2" s="99"/>
      <c r="F2" s="100" t="s">
        <v>363</v>
      </c>
    </row>
    <row r="3" ht="36.75" customHeight="1" spans="1:6">
      <c r="A3" s="101" t="str">
        <f>"2025"&amp;"年部门政府性基金预算支出预算表"</f>
        <v>2025年部门政府性基金预算支出预算表</v>
      </c>
      <c r="B3" s="101" t="s">
        <v>364</v>
      </c>
      <c r="C3" s="101"/>
      <c r="D3" s="101"/>
      <c r="E3" s="101"/>
      <c r="F3" s="101"/>
    </row>
    <row r="4" ht="13.5" customHeight="1" spans="1:6">
      <c r="A4" s="6" t="str">
        <f t="shared" ref="A4:B4" si="0">"单位名称："&amp;"景洪市职业高级中学"</f>
        <v>单位名称：景洪市职业高级中学</v>
      </c>
      <c r="B4" s="6" t="str">
        <f t="shared" si="0"/>
        <v>单位名称：景洪市职业高级中学</v>
      </c>
      <c r="C4" s="6"/>
      <c r="D4" s="96"/>
      <c r="E4" s="96"/>
      <c r="F4" s="96" t="s">
        <v>1</v>
      </c>
    </row>
    <row r="5" ht="19.5" customHeight="1" spans="1:6">
      <c r="A5" s="102" t="s">
        <v>130</v>
      </c>
      <c r="B5" s="103" t="s">
        <v>46</v>
      </c>
      <c r="C5" s="104" t="s">
        <v>47</v>
      </c>
      <c r="D5" s="12" t="s">
        <v>365</v>
      </c>
      <c r="E5" s="12"/>
      <c r="F5" s="13"/>
    </row>
    <row r="6" ht="18.75" customHeight="1" spans="1:6">
      <c r="A6" s="105"/>
      <c r="B6" s="106"/>
      <c r="C6" s="90"/>
      <c r="D6" s="89" t="s">
        <v>29</v>
      </c>
      <c r="E6" s="89" t="s">
        <v>48</v>
      </c>
      <c r="F6" s="89" t="s">
        <v>49</v>
      </c>
    </row>
    <row r="7" ht="18.75" customHeight="1" spans="1:6">
      <c r="A7" s="105">
        <v>1</v>
      </c>
      <c r="B7" s="107" t="s">
        <v>115</v>
      </c>
      <c r="C7" s="90">
        <v>3</v>
      </c>
      <c r="D7" s="89">
        <v>4</v>
      </c>
      <c r="E7" s="89">
        <v>5</v>
      </c>
      <c r="F7" s="89">
        <v>6</v>
      </c>
    </row>
    <row r="8" ht="21" customHeight="1" spans="1:6">
      <c r="A8" s="20"/>
      <c r="B8" s="20"/>
      <c r="C8" s="20"/>
      <c r="D8" s="21"/>
      <c r="E8" s="21"/>
      <c r="F8" s="21"/>
    </row>
    <row r="9" ht="21" customHeight="1" spans="1:6">
      <c r="A9" s="20"/>
      <c r="B9" s="20"/>
      <c r="C9" s="20"/>
      <c r="D9" s="21"/>
      <c r="E9" s="21"/>
      <c r="F9" s="21"/>
    </row>
    <row r="10" ht="18.75" customHeight="1" spans="1:6">
      <c r="A10" s="108" t="s">
        <v>99</v>
      </c>
      <c r="B10" s="109" t="s">
        <v>99</v>
      </c>
      <c r="C10" s="110" t="s">
        <v>99</v>
      </c>
      <c r="D10" s="21"/>
      <c r="E10" s="21"/>
      <c r="F10" s="21"/>
    </row>
    <row r="11" customHeight="1" spans="1:1">
      <c r="A11" t="s">
        <v>366</v>
      </c>
    </row>
  </sheetData>
  <mergeCells count="7">
    <mergeCell ref="A3:F3"/>
    <mergeCell ref="A4:C4"/>
    <mergeCell ref="D5:F5"/>
    <mergeCell ref="A10:C10"/>
    <mergeCell ref="A5:A6"/>
    <mergeCell ref="B5:B6"/>
    <mergeCell ref="C5:C6"/>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2"/>
  <sheetViews>
    <sheetView showZeros="0" workbookViewId="0">
      <pane ySplit="1" topLeftCell="A2" activePane="bottomLeft" state="frozen"/>
      <selection/>
      <selection pane="bottomLeft" activeCell="C27" sqref="C27"/>
    </sheetView>
  </sheetViews>
  <sheetFormatPr defaultColWidth="10.6555555555556" defaultRowHeight="14.25" customHeight="1"/>
  <cols>
    <col min="1" max="1" width="45.6555555555556" customWidth="1"/>
    <col min="2" max="2" width="25.3333333333333" customWidth="1"/>
    <col min="3" max="3" width="41.1555555555556" customWidth="1"/>
    <col min="4" max="4" width="9" customWidth="1"/>
    <col min="5" max="5" width="12" customWidth="1"/>
    <col min="6" max="17" width="19.3333333333333" customWidth="1"/>
  </cols>
  <sheetData>
    <row r="1" customHeight="1" spans="1:17">
      <c r="A1" s="1"/>
      <c r="B1" s="1"/>
      <c r="C1" s="1"/>
      <c r="D1" s="1"/>
      <c r="E1" s="1"/>
      <c r="F1" s="1"/>
      <c r="G1" s="1"/>
      <c r="H1" s="1"/>
      <c r="I1" s="1"/>
      <c r="J1" s="1"/>
      <c r="K1" s="1"/>
      <c r="L1" s="1"/>
      <c r="M1" s="1"/>
      <c r="N1" s="1"/>
      <c r="O1" s="1"/>
      <c r="P1" s="1"/>
      <c r="Q1" s="1"/>
    </row>
    <row r="2" ht="15.75" customHeight="1" spans="1:17">
      <c r="A2" s="3"/>
      <c r="B2" s="3"/>
      <c r="C2" s="3"/>
      <c r="D2" s="3"/>
      <c r="E2" s="3"/>
      <c r="F2" s="3"/>
      <c r="G2" s="3"/>
      <c r="H2" s="3"/>
      <c r="I2" s="3"/>
      <c r="J2" s="3"/>
      <c r="O2" s="82"/>
      <c r="P2" s="82"/>
      <c r="Q2" s="31" t="s">
        <v>367</v>
      </c>
    </row>
    <row r="3" ht="35.25" customHeight="1" spans="1:17">
      <c r="A3" s="32" t="str">
        <f>"2025"&amp;"年部门政府采购预算表"</f>
        <v>2025年部门政府采购预算表</v>
      </c>
      <c r="B3" s="32"/>
      <c r="C3" s="32"/>
      <c r="D3" s="32"/>
      <c r="E3" s="32"/>
      <c r="F3" s="32"/>
      <c r="G3" s="32"/>
      <c r="H3" s="32"/>
      <c r="I3" s="32"/>
      <c r="J3" s="32"/>
      <c r="K3" s="32"/>
      <c r="L3" s="32"/>
      <c r="M3" s="32"/>
      <c r="N3" s="32"/>
      <c r="O3" s="32"/>
      <c r="P3" s="32"/>
      <c r="Q3" s="32"/>
    </row>
    <row r="4" ht="18.75" customHeight="1" spans="1:17">
      <c r="A4" s="33" t="str">
        <f>"单位名称："&amp;"景洪市职业高级中学"</f>
        <v>单位名称：景洪市职业高级中学</v>
      </c>
      <c r="B4" s="33"/>
      <c r="C4" s="33"/>
      <c r="D4" s="33"/>
      <c r="E4" s="33"/>
      <c r="F4" s="33"/>
      <c r="G4" s="7"/>
      <c r="H4" s="7"/>
      <c r="I4" s="7"/>
      <c r="J4" s="7"/>
      <c r="K4" s="34"/>
      <c r="L4" s="34"/>
      <c r="M4" s="34"/>
      <c r="N4" s="34"/>
      <c r="O4" s="8"/>
      <c r="P4" s="8"/>
      <c r="Q4" s="96" t="s">
        <v>121</v>
      </c>
    </row>
    <row r="5" ht="15.75" customHeight="1" spans="1:17">
      <c r="A5" s="10" t="s">
        <v>368</v>
      </c>
      <c r="B5" s="73" t="s">
        <v>369</v>
      </c>
      <c r="C5" s="73" t="s">
        <v>370</v>
      </c>
      <c r="D5" s="73" t="s">
        <v>371</v>
      </c>
      <c r="E5" s="73" t="s">
        <v>372</v>
      </c>
      <c r="F5" s="73" t="s">
        <v>373</v>
      </c>
      <c r="G5" s="37" t="s">
        <v>137</v>
      </c>
      <c r="H5" s="37"/>
      <c r="I5" s="37"/>
      <c r="J5" s="37"/>
      <c r="K5" s="37"/>
      <c r="L5" s="37"/>
      <c r="M5" s="37"/>
      <c r="N5" s="37"/>
      <c r="O5" s="37"/>
      <c r="P5" s="37"/>
      <c r="Q5" s="38"/>
    </row>
    <row r="6" ht="17.25" customHeight="1" spans="1:17">
      <c r="A6" s="15"/>
      <c r="B6" s="75"/>
      <c r="C6" s="75"/>
      <c r="D6" s="75"/>
      <c r="E6" s="75"/>
      <c r="F6" s="75"/>
      <c r="G6" s="75" t="s">
        <v>29</v>
      </c>
      <c r="H6" s="75" t="s">
        <v>32</v>
      </c>
      <c r="I6" s="75" t="s">
        <v>374</v>
      </c>
      <c r="J6" s="75" t="s">
        <v>375</v>
      </c>
      <c r="K6" s="76" t="s">
        <v>376</v>
      </c>
      <c r="L6" s="87" t="s">
        <v>51</v>
      </c>
      <c r="M6" s="87"/>
      <c r="N6" s="87"/>
      <c r="O6" s="87"/>
      <c r="P6" s="87"/>
      <c r="Q6" s="77"/>
    </row>
    <row r="7" ht="54" customHeight="1" spans="1:17">
      <c r="A7" s="17"/>
      <c r="B7" s="77"/>
      <c r="C7" s="77"/>
      <c r="D7" s="77"/>
      <c r="E7" s="77"/>
      <c r="F7" s="77"/>
      <c r="G7" s="77"/>
      <c r="H7" s="77" t="s">
        <v>31</v>
      </c>
      <c r="I7" s="77"/>
      <c r="J7" s="77"/>
      <c r="K7" s="78"/>
      <c r="L7" s="77" t="s">
        <v>31</v>
      </c>
      <c r="M7" s="77" t="s">
        <v>38</v>
      </c>
      <c r="N7" s="77" t="s">
        <v>146</v>
      </c>
      <c r="O7" s="88" t="s">
        <v>40</v>
      </c>
      <c r="P7" s="78" t="s">
        <v>41</v>
      </c>
      <c r="Q7" s="77" t="s">
        <v>42</v>
      </c>
    </row>
    <row r="8" ht="19.5" customHeight="1" spans="1:17">
      <c r="A8" s="28">
        <v>1</v>
      </c>
      <c r="B8" s="89">
        <v>2</v>
      </c>
      <c r="C8" s="89">
        <v>3</v>
      </c>
      <c r="D8" s="89">
        <v>4</v>
      </c>
      <c r="E8" s="89">
        <v>5</v>
      </c>
      <c r="F8" s="89">
        <v>6</v>
      </c>
      <c r="G8" s="90">
        <v>7</v>
      </c>
      <c r="H8" s="90">
        <v>8</v>
      </c>
      <c r="I8" s="90">
        <v>9</v>
      </c>
      <c r="J8" s="90">
        <v>10</v>
      </c>
      <c r="K8" s="90">
        <v>11</v>
      </c>
      <c r="L8" s="90">
        <v>12</v>
      </c>
      <c r="M8" s="90">
        <v>13</v>
      </c>
      <c r="N8" s="90">
        <v>14</v>
      </c>
      <c r="O8" s="90">
        <v>15</v>
      </c>
      <c r="P8" s="90">
        <v>16</v>
      </c>
      <c r="Q8" s="90">
        <v>17</v>
      </c>
    </row>
    <row r="9" ht="21" customHeight="1" spans="1:17">
      <c r="A9" s="20" t="s">
        <v>44</v>
      </c>
      <c r="B9" s="91"/>
      <c r="C9" s="91"/>
      <c r="D9" s="91"/>
      <c r="E9" s="92">
        <v>2</v>
      </c>
      <c r="F9" s="21">
        <v>880000</v>
      </c>
      <c r="G9" s="21">
        <v>880000</v>
      </c>
      <c r="H9" s="21">
        <v>20000</v>
      </c>
      <c r="I9" s="21"/>
      <c r="J9" s="21"/>
      <c r="K9" s="21"/>
      <c r="L9" s="21">
        <v>860000</v>
      </c>
      <c r="M9" s="21"/>
      <c r="N9" s="21"/>
      <c r="O9" s="21"/>
      <c r="P9" s="21"/>
      <c r="Q9" s="21">
        <v>860000</v>
      </c>
    </row>
    <row r="10" ht="21" customHeight="1" spans="1:17">
      <c r="A10" s="93" t="s">
        <v>175</v>
      </c>
      <c r="B10" s="20" t="s">
        <v>377</v>
      </c>
      <c r="C10" s="20" t="s">
        <v>378</v>
      </c>
      <c r="D10" s="22" t="s">
        <v>379</v>
      </c>
      <c r="E10" s="94">
        <v>1</v>
      </c>
      <c r="F10" s="21">
        <v>20000</v>
      </c>
      <c r="G10" s="21">
        <v>20000</v>
      </c>
      <c r="H10" s="21">
        <v>20000</v>
      </c>
      <c r="I10" s="21"/>
      <c r="J10" s="21"/>
      <c r="K10" s="21"/>
      <c r="L10" s="21"/>
      <c r="M10" s="21"/>
      <c r="N10" s="21"/>
      <c r="O10" s="21"/>
      <c r="P10" s="21"/>
      <c r="Q10" s="21"/>
    </row>
    <row r="11" ht="21" customHeight="1" spans="1:17">
      <c r="A11" s="93" t="s">
        <v>253</v>
      </c>
      <c r="B11" s="20" t="s">
        <v>380</v>
      </c>
      <c r="C11" s="20" t="s">
        <v>381</v>
      </c>
      <c r="D11" s="22" t="s">
        <v>379</v>
      </c>
      <c r="E11" s="94">
        <v>1</v>
      </c>
      <c r="F11" s="21">
        <v>860000</v>
      </c>
      <c r="G11" s="21">
        <v>860000</v>
      </c>
      <c r="H11" s="21"/>
      <c r="I11" s="21"/>
      <c r="J11" s="21"/>
      <c r="K11" s="21"/>
      <c r="L11" s="21">
        <v>860000</v>
      </c>
      <c r="M11" s="21"/>
      <c r="N11" s="21"/>
      <c r="O11" s="21"/>
      <c r="P11" s="21"/>
      <c r="Q11" s="21">
        <v>860000</v>
      </c>
    </row>
    <row r="12" ht="21" customHeight="1" spans="1:17">
      <c r="A12" s="80" t="s">
        <v>99</v>
      </c>
      <c r="B12" s="81"/>
      <c r="C12" s="81"/>
      <c r="D12" s="81"/>
      <c r="E12" s="95"/>
      <c r="F12" s="21">
        <v>880000</v>
      </c>
      <c r="G12" s="21">
        <v>880000</v>
      </c>
      <c r="H12" s="21">
        <v>20000</v>
      </c>
      <c r="I12" s="21"/>
      <c r="J12" s="21"/>
      <c r="K12" s="21"/>
      <c r="L12" s="21">
        <v>860000</v>
      </c>
      <c r="M12" s="21"/>
      <c r="N12" s="21"/>
      <c r="O12" s="21"/>
      <c r="P12" s="21"/>
      <c r="Q12" s="21">
        <v>860000</v>
      </c>
    </row>
  </sheetData>
  <mergeCells count="16">
    <mergeCell ref="A3:Q3"/>
    <mergeCell ref="A4:F4"/>
    <mergeCell ref="G5:Q5"/>
    <mergeCell ref="L6:Q6"/>
    <mergeCell ref="A12:E12"/>
    <mergeCell ref="A5:A7"/>
    <mergeCell ref="B5:B7"/>
    <mergeCell ref="C5:C7"/>
    <mergeCell ref="D5:D7"/>
    <mergeCell ref="E5:E7"/>
    <mergeCell ref="F5:F7"/>
    <mergeCell ref="G6:G7"/>
    <mergeCell ref="H6:H7"/>
    <mergeCell ref="I6:I7"/>
    <mergeCell ref="J6:J7"/>
    <mergeCell ref="K6:K7"/>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2"/>
  <sheetViews>
    <sheetView showZeros="0" workbookViewId="0">
      <pane ySplit="1" topLeftCell="A2" activePane="bottomLeft" state="frozen"/>
      <selection/>
      <selection pane="bottomLeft" activeCell="A12" sqref="A12"/>
    </sheetView>
  </sheetViews>
  <sheetFormatPr defaultColWidth="10.6555555555556" defaultRowHeight="14.25" customHeight="1"/>
  <cols>
    <col min="1" max="1" width="56.9777777777778" customWidth="1"/>
    <col min="2" max="3" width="25.5" customWidth="1"/>
    <col min="4" max="14" width="22.1555555555556" customWidth="1"/>
  </cols>
  <sheetData>
    <row r="1" customHeight="1" spans="1:14">
      <c r="A1" s="1"/>
      <c r="B1" s="1"/>
      <c r="C1" s="1"/>
      <c r="D1" s="1"/>
      <c r="E1" s="1"/>
      <c r="F1" s="1"/>
      <c r="G1" s="1"/>
      <c r="H1" s="1"/>
      <c r="I1" s="1"/>
      <c r="J1" s="1"/>
      <c r="K1" s="1"/>
      <c r="L1" s="1"/>
      <c r="M1" s="1"/>
      <c r="N1" s="1"/>
    </row>
    <row r="2" ht="13.5" customHeight="1" spans="1:14">
      <c r="A2" s="67"/>
      <c r="B2" s="67"/>
      <c r="C2" s="68"/>
      <c r="D2" s="67"/>
      <c r="E2" s="67"/>
      <c r="F2" s="67"/>
      <c r="G2" s="67"/>
      <c r="H2" s="69"/>
      <c r="I2" s="67"/>
      <c r="J2" s="67"/>
      <c r="K2" s="67"/>
      <c r="L2" s="82"/>
      <c r="M2" s="83"/>
      <c r="N2" s="84" t="s">
        <v>382</v>
      </c>
    </row>
    <row r="3" ht="34.5" customHeight="1" spans="1:14">
      <c r="A3" s="32" t="str">
        <f>"2025"&amp;"年部门政府购买服务预算表"</f>
        <v>2025年部门政府购买服务预算表</v>
      </c>
      <c r="B3" s="32"/>
      <c r="C3" s="32"/>
      <c r="D3" s="32"/>
      <c r="E3" s="32"/>
      <c r="F3" s="32"/>
      <c r="G3" s="32"/>
      <c r="H3" s="32"/>
      <c r="I3" s="32"/>
      <c r="J3" s="32"/>
      <c r="K3" s="32"/>
      <c r="L3" s="32"/>
      <c r="M3" s="32"/>
      <c r="N3" s="32"/>
    </row>
    <row r="4" ht="18.75" customHeight="1" spans="1:14">
      <c r="A4" s="70" t="str">
        <f>"单位名称："&amp;"景洪市职业高级中学"</f>
        <v>单位名称：景洪市职业高级中学</v>
      </c>
      <c r="B4" s="70"/>
      <c r="C4" s="70"/>
      <c r="D4" s="71"/>
      <c r="E4" s="71"/>
      <c r="F4" s="71"/>
      <c r="G4" s="71"/>
      <c r="H4" s="72"/>
      <c r="I4" s="71"/>
      <c r="J4" s="71"/>
      <c r="K4" s="71"/>
      <c r="L4" s="8"/>
      <c r="M4" s="85"/>
      <c r="N4" s="86" t="s">
        <v>121</v>
      </c>
    </row>
    <row r="5" ht="18.75" customHeight="1" spans="1:14">
      <c r="A5" s="10" t="s">
        <v>368</v>
      </c>
      <c r="B5" s="73" t="s">
        <v>383</v>
      </c>
      <c r="C5" s="74" t="s">
        <v>384</v>
      </c>
      <c r="D5" s="37" t="s">
        <v>137</v>
      </c>
      <c r="E5" s="37"/>
      <c r="F5" s="37"/>
      <c r="G5" s="37"/>
      <c r="H5" s="37"/>
      <c r="I5" s="37"/>
      <c r="J5" s="37"/>
      <c r="K5" s="37"/>
      <c r="L5" s="37"/>
      <c r="M5" s="37"/>
      <c r="N5" s="38"/>
    </row>
    <row r="6" ht="17.25" customHeight="1" spans="1:14">
      <c r="A6" s="15"/>
      <c r="B6" s="75"/>
      <c r="C6" s="76"/>
      <c r="D6" s="75" t="s">
        <v>29</v>
      </c>
      <c r="E6" s="75" t="s">
        <v>32</v>
      </c>
      <c r="F6" s="75" t="s">
        <v>374</v>
      </c>
      <c r="G6" s="75" t="s">
        <v>375</v>
      </c>
      <c r="H6" s="76" t="s">
        <v>376</v>
      </c>
      <c r="I6" s="87" t="s">
        <v>51</v>
      </c>
      <c r="J6" s="87"/>
      <c r="K6" s="87"/>
      <c r="L6" s="87"/>
      <c r="M6" s="87"/>
      <c r="N6" s="77"/>
    </row>
    <row r="7" ht="54" customHeight="1" spans="1:14">
      <c r="A7" s="17"/>
      <c r="B7" s="77"/>
      <c r="C7" s="78"/>
      <c r="D7" s="77"/>
      <c r="E7" s="77"/>
      <c r="F7" s="77"/>
      <c r="G7" s="77"/>
      <c r="H7" s="78"/>
      <c r="I7" s="77" t="s">
        <v>31</v>
      </c>
      <c r="J7" s="77" t="s">
        <v>38</v>
      </c>
      <c r="K7" s="77" t="s">
        <v>146</v>
      </c>
      <c r="L7" s="88" t="s">
        <v>40</v>
      </c>
      <c r="M7" s="78" t="s">
        <v>41</v>
      </c>
      <c r="N7" s="77" t="s">
        <v>42</v>
      </c>
    </row>
    <row r="8" ht="19.5" customHeight="1" spans="1:14">
      <c r="A8" s="79">
        <v>1</v>
      </c>
      <c r="B8" s="79">
        <v>2</v>
      </c>
      <c r="C8" s="79">
        <v>3</v>
      </c>
      <c r="D8" s="79">
        <v>4</v>
      </c>
      <c r="E8" s="79">
        <v>5</v>
      </c>
      <c r="F8" s="79">
        <v>6</v>
      </c>
      <c r="G8" s="79">
        <v>7</v>
      </c>
      <c r="H8" s="79">
        <v>8</v>
      </c>
      <c r="I8" s="79">
        <v>9</v>
      </c>
      <c r="J8" s="79">
        <v>10</v>
      </c>
      <c r="K8" s="79">
        <v>11</v>
      </c>
      <c r="L8" s="79">
        <v>12</v>
      </c>
      <c r="M8" s="79">
        <v>13</v>
      </c>
      <c r="N8" s="79">
        <v>14</v>
      </c>
    </row>
    <row r="9" ht="21" customHeight="1" spans="1:14">
      <c r="A9" s="20"/>
      <c r="B9" s="20"/>
      <c r="C9" s="20"/>
      <c r="D9" s="21"/>
      <c r="E9" s="21"/>
      <c r="F9" s="21"/>
      <c r="G9" s="21"/>
      <c r="H9" s="21"/>
      <c r="I9" s="21"/>
      <c r="J9" s="21"/>
      <c r="K9" s="21"/>
      <c r="L9" s="21"/>
      <c r="M9" s="21"/>
      <c r="N9" s="21"/>
    </row>
    <row r="10" ht="21" customHeight="1" spans="1:14">
      <c r="A10" s="20"/>
      <c r="B10" s="20"/>
      <c r="C10" s="20"/>
      <c r="D10" s="21"/>
      <c r="E10" s="21"/>
      <c r="F10" s="21"/>
      <c r="G10" s="21"/>
      <c r="H10" s="21"/>
      <c r="I10" s="21"/>
      <c r="J10" s="21"/>
      <c r="K10" s="21"/>
      <c r="L10" s="21"/>
      <c r="M10" s="21"/>
      <c r="N10" s="21"/>
    </row>
    <row r="11" ht="21" customHeight="1" spans="1:14">
      <c r="A11" s="80" t="s">
        <v>99</v>
      </c>
      <c r="B11" s="81"/>
      <c r="C11" s="81"/>
      <c r="D11" s="21"/>
      <c r="E11" s="21"/>
      <c r="F11" s="21"/>
      <c r="G11" s="21"/>
      <c r="H11" s="21"/>
      <c r="I11" s="21"/>
      <c r="J11" s="21"/>
      <c r="K11" s="21"/>
      <c r="L11" s="21"/>
      <c r="M11" s="21"/>
      <c r="N11" s="21"/>
    </row>
    <row r="12" customHeight="1" spans="1:1">
      <c r="A12" t="s">
        <v>366</v>
      </c>
    </row>
  </sheetData>
  <mergeCells count="13">
    <mergeCell ref="A3:N3"/>
    <mergeCell ref="A4:C4"/>
    <mergeCell ref="D5:N5"/>
    <mergeCell ref="I6:N6"/>
    <mergeCell ref="A11:C11"/>
    <mergeCell ref="A5:A7"/>
    <mergeCell ref="B5:B7"/>
    <mergeCell ref="C5:C7"/>
    <mergeCell ref="D6:D7"/>
    <mergeCell ref="E6:E7"/>
    <mergeCell ref="F6:F7"/>
    <mergeCell ref="G6:G7"/>
    <mergeCell ref="H6:H7"/>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0"/>
  <sheetViews>
    <sheetView showZeros="0" workbookViewId="0">
      <pane ySplit="1" topLeftCell="A2" activePane="bottomLeft" state="frozen"/>
      <selection/>
      <selection pane="bottomLeft" activeCell="A10" sqref="A10"/>
    </sheetView>
  </sheetViews>
  <sheetFormatPr defaultColWidth="10.6555555555556" defaultRowHeight="14.25" customHeight="1" outlineLevelCol="6"/>
  <cols>
    <col min="1" max="1" width="44" customWidth="1"/>
    <col min="2" max="7" width="21.5" customWidth="1"/>
  </cols>
  <sheetData>
    <row r="1" customHeight="1" spans="1:7">
      <c r="A1" s="1"/>
      <c r="B1" s="1"/>
      <c r="C1" s="1"/>
      <c r="D1" s="1"/>
      <c r="E1" s="1"/>
      <c r="F1" s="1"/>
      <c r="G1" s="1"/>
    </row>
    <row r="2" ht="13.5" customHeight="1" spans="1:7">
      <c r="A2" s="59"/>
      <c r="B2" s="59"/>
      <c r="C2" s="59"/>
      <c r="D2" s="59"/>
      <c r="E2" s="59"/>
      <c r="F2" s="60"/>
      <c r="G2" s="60" t="s">
        <v>385</v>
      </c>
    </row>
    <row r="3" ht="27.75" customHeight="1" spans="1:7">
      <c r="A3" s="61" t="s">
        <v>386</v>
      </c>
      <c r="B3" s="44"/>
      <c r="C3" s="44"/>
      <c r="D3" s="44"/>
      <c r="E3" s="44"/>
      <c r="F3" s="44"/>
      <c r="G3" s="44"/>
    </row>
    <row r="4" ht="18" customHeight="1" spans="1:7">
      <c r="A4" s="62" t="str">
        <f>"单位名称："&amp;"景洪市职业高级中学"</f>
        <v>单位名称：景洪市职业高级中学</v>
      </c>
      <c r="B4" s="63"/>
      <c r="C4" s="63"/>
      <c r="D4" s="63"/>
      <c r="E4" s="63"/>
      <c r="F4" s="64"/>
      <c r="G4" s="64" t="s">
        <v>121</v>
      </c>
    </row>
    <row r="5" ht="19.5" customHeight="1" spans="1:7">
      <c r="A5" s="65" t="s">
        <v>387</v>
      </c>
      <c r="B5" s="51" t="s">
        <v>133</v>
      </c>
      <c r="C5" s="51" t="s">
        <v>134</v>
      </c>
      <c r="D5" s="51" t="s">
        <v>137</v>
      </c>
      <c r="E5" s="51"/>
      <c r="F5" s="51"/>
      <c r="G5" s="51" t="s">
        <v>388</v>
      </c>
    </row>
    <row r="6" ht="40.5" customHeight="1" spans="1:7">
      <c r="A6" s="66"/>
      <c r="B6" s="51"/>
      <c r="C6" s="51"/>
      <c r="D6" s="51" t="s">
        <v>29</v>
      </c>
      <c r="E6" s="49" t="s">
        <v>32</v>
      </c>
      <c r="F6" s="49" t="s">
        <v>389</v>
      </c>
      <c r="G6" s="49"/>
    </row>
    <row r="7" ht="19.5" customHeight="1" spans="1:7">
      <c r="A7" s="51">
        <v>1</v>
      </c>
      <c r="B7" s="51">
        <v>2</v>
      </c>
      <c r="C7" s="51">
        <v>3</v>
      </c>
      <c r="D7" s="51">
        <v>4</v>
      </c>
      <c r="E7" s="51">
        <v>5</v>
      </c>
      <c r="F7" s="51">
        <v>6</v>
      </c>
      <c r="G7" s="51">
        <v>7</v>
      </c>
    </row>
    <row r="8" ht="19.5" customHeight="1" spans="1:7">
      <c r="A8" s="52"/>
      <c r="B8" s="21"/>
      <c r="C8" s="21"/>
      <c r="D8" s="21"/>
      <c r="E8" s="21"/>
      <c r="F8" s="21"/>
      <c r="G8" s="21"/>
    </row>
    <row r="9" ht="19.5" customHeight="1" spans="1:7">
      <c r="A9" s="52"/>
      <c r="B9" s="20"/>
      <c r="C9" s="20"/>
      <c r="D9" s="21"/>
      <c r="E9" s="21"/>
      <c r="F9" s="21"/>
      <c r="G9" s="21"/>
    </row>
    <row r="10" customHeight="1" spans="1:1">
      <c r="A10" t="s">
        <v>366</v>
      </c>
    </row>
  </sheetData>
  <mergeCells count="7">
    <mergeCell ref="A3:F3"/>
    <mergeCell ref="A4:E4"/>
    <mergeCell ref="D5:F5"/>
    <mergeCell ref="A5:A6"/>
    <mergeCell ref="B5:B6"/>
    <mergeCell ref="C5:C6"/>
    <mergeCell ref="G5:G6"/>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9"/>
  <sheetViews>
    <sheetView showZeros="0" workbookViewId="0">
      <pane ySplit="1" topLeftCell="A2" activePane="bottomLeft" state="frozen"/>
      <selection/>
      <selection pane="bottomLeft" activeCell="A9" sqref="A9"/>
    </sheetView>
  </sheetViews>
  <sheetFormatPr defaultColWidth="10.6555555555556" defaultRowHeight="12" customHeight="1"/>
  <cols>
    <col min="1" max="1" width="40" customWidth="1"/>
    <col min="2" max="2" width="56" customWidth="1"/>
    <col min="3" max="3" width="20.1555555555556" customWidth="1"/>
    <col min="4" max="4" width="15.5" customWidth="1"/>
    <col min="5" max="5" width="27.5" customWidth="1"/>
    <col min="6" max="6" width="13.1555555555556" customWidth="1"/>
    <col min="7" max="7" width="15.3333333333333" customWidth="1"/>
    <col min="8" max="9" width="14.5" customWidth="1"/>
    <col min="10" max="10" width="98.1555555555556" customWidth="1"/>
  </cols>
  <sheetData>
    <row r="1" customHeight="1" spans="1:10">
      <c r="A1" s="1"/>
      <c r="B1" s="1"/>
      <c r="C1" s="1"/>
      <c r="D1" s="1"/>
      <c r="E1" s="1"/>
      <c r="F1" s="1"/>
      <c r="G1" s="1"/>
      <c r="H1" s="1"/>
      <c r="I1" s="1"/>
      <c r="J1" s="1"/>
    </row>
    <row r="2" ht="15" customHeight="1" spans="10:10">
      <c r="J2" s="57" t="s">
        <v>390</v>
      </c>
    </row>
    <row r="3" ht="28.5" customHeight="1" spans="1:10">
      <c r="A3" s="44" t="s">
        <v>391</v>
      </c>
      <c r="B3" s="44"/>
      <c r="C3" s="44"/>
      <c r="D3" s="44"/>
      <c r="E3" s="44"/>
      <c r="F3" s="45"/>
      <c r="G3" s="44"/>
      <c r="H3" s="45"/>
      <c r="I3" s="45"/>
      <c r="J3" s="44"/>
    </row>
    <row r="4" ht="17.25" customHeight="1" spans="1:10">
      <c r="A4" s="46" t="str">
        <f>"单位名称："&amp;"景洪市职业高级中学"</f>
        <v>单位名称：景洪市职业高级中学</v>
      </c>
      <c r="B4" s="47"/>
      <c r="C4" s="47"/>
      <c r="D4" s="47"/>
      <c r="E4" s="47"/>
      <c r="F4" s="48"/>
      <c r="G4" s="47"/>
      <c r="H4" s="48"/>
      <c r="I4" s="58"/>
      <c r="J4" s="58"/>
    </row>
    <row r="5" ht="44.25" customHeight="1" spans="1:10">
      <c r="A5" s="49" t="s">
        <v>259</v>
      </c>
      <c r="B5" s="49" t="s">
        <v>260</v>
      </c>
      <c r="C5" s="49" t="s">
        <v>261</v>
      </c>
      <c r="D5" s="49" t="s">
        <v>262</v>
      </c>
      <c r="E5" s="49" t="s">
        <v>263</v>
      </c>
      <c r="F5" s="50" t="s">
        <v>264</v>
      </c>
      <c r="G5" s="49" t="s">
        <v>265</v>
      </c>
      <c r="H5" s="50" t="s">
        <v>266</v>
      </c>
      <c r="I5" s="50" t="s">
        <v>267</v>
      </c>
      <c r="J5" s="49" t="s">
        <v>268</v>
      </c>
    </row>
    <row r="6" ht="14.25" customHeight="1" spans="1:10">
      <c r="A6" s="51">
        <v>1</v>
      </c>
      <c r="B6" s="51">
        <v>2</v>
      </c>
      <c r="C6" s="51">
        <v>3</v>
      </c>
      <c r="D6" s="51">
        <v>4</v>
      </c>
      <c r="E6" s="51">
        <v>5</v>
      </c>
      <c r="F6" s="51">
        <v>6</v>
      </c>
      <c r="G6" s="51">
        <v>7</v>
      </c>
      <c r="H6" s="51">
        <v>8</v>
      </c>
      <c r="I6" s="51">
        <v>9</v>
      </c>
      <c r="J6" s="51">
        <v>10</v>
      </c>
    </row>
    <row r="7" ht="42" customHeight="1" spans="1:10">
      <c r="A7" s="52"/>
      <c r="B7" s="53"/>
      <c r="C7" s="53"/>
      <c r="D7" s="53"/>
      <c r="E7" s="54"/>
      <c r="F7" s="55"/>
      <c r="G7" s="54"/>
      <c r="H7" s="55"/>
      <c r="I7" s="55"/>
      <c r="J7" s="54"/>
    </row>
    <row r="8" ht="42" customHeight="1" spans="1:10">
      <c r="A8" s="52"/>
      <c r="B8" s="56"/>
      <c r="C8" s="56"/>
      <c r="D8" s="56"/>
      <c r="E8" s="52"/>
      <c r="F8" s="56"/>
      <c r="G8" s="52"/>
      <c r="H8" s="56"/>
      <c r="I8" s="56"/>
      <c r="J8" s="52"/>
    </row>
    <row r="9" customHeight="1" spans="1:1">
      <c r="A9" t="s">
        <v>366</v>
      </c>
    </row>
  </sheetData>
  <mergeCells count="2">
    <mergeCell ref="A3:J3"/>
    <mergeCell ref="A4:H4"/>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1"/>
  <sheetViews>
    <sheetView showZeros="0" workbookViewId="0">
      <pane ySplit="1" topLeftCell="A2" activePane="bottomLeft" state="frozen"/>
      <selection/>
      <selection pane="bottomLeft" activeCell="A11" sqref="A11"/>
    </sheetView>
  </sheetViews>
  <sheetFormatPr defaultColWidth="10.6555555555556"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55555555556" customWidth="1"/>
  </cols>
  <sheetData>
    <row r="1" customHeight="1" spans="1:8">
      <c r="A1" s="1"/>
      <c r="B1" s="1"/>
      <c r="C1" s="1"/>
      <c r="D1" s="1"/>
      <c r="E1" s="1"/>
      <c r="F1" s="1"/>
      <c r="G1" s="1"/>
      <c r="H1" s="1"/>
    </row>
    <row r="2" ht="14.25" customHeight="1" spans="8:8">
      <c r="H2" s="31" t="s">
        <v>392</v>
      </c>
    </row>
    <row r="3" ht="34.5" customHeight="1" spans="1:8">
      <c r="A3" s="32" t="str">
        <f>"2025"&amp;"年新增资产配置表"</f>
        <v>2025年新增资产配置表</v>
      </c>
      <c r="B3" s="32"/>
      <c r="C3" s="32"/>
      <c r="D3" s="32"/>
      <c r="E3" s="32"/>
      <c r="F3" s="32"/>
      <c r="G3" s="32"/>
      <c r="H3" s="32"/>
    </row>
    <row r="4" ht="19.5" customHeight="1" spans="1:8">
      <c r="A4" s="33" t="str">
        <f>"单位名称："&amp;"景洪市职业高级中学"</f>
        <v>单位名称：景洪市职业高级中学</v>
      </c>
      <c r="B4" s="33"/>
      <c r="C4" s="33"/>
      <c r="D4" s="34"/>
      <c r="E4" s="34"/>
      <c r="F4" s="34"/>
      <c r="G4" s="34"/>
      <c r="H4" s="35" t="s">
        <v>121</v>
      </c>
    </row>
    <row r="5" ht="18" customHeight="1" spans="1:8">
      <c r="A5" s="10" t="s">
        <v>130</v>
      </c>
      <c r="B5" s="10" t="s">
        <v>393</v>
      </c>
      <c r="C5" s="10" t="s">
        <v>394</v>
      </c>
      <c r="D5" s="10" t="s">
        <v>395</v>
      </c>
      <c r="E5" s="10" t="s">
        <v>396</v>
      </c>
      <c r="F5" s="36" t="s">
        <v>397</v>
      </c>
      <c r="G5" s="37"/>
      <c r="H5" s="38"/>
    </row>
    <row r="6" ht="18" customHeight="1" spans="1:8">
      <c r="A6" s="17"/>
      <c r="B6" s="17"/>
      <c r="C6" s="17"/>
      <c r="D6" s="17"/>
      <c r="E6" s="17"/>
      <c r="F6" s="39" t="s">
        <v>372</v>
      </c>
      <c r="G6" s="39" t="s">
        <v>398</v>
      </c>
      <c r="H6" s="39" t="s">
        <v>399</v>
      </c>
    </row>
    <row r="7" ht="21" customHeight="1" spans="1:8">
      <c r="A7" s="39">
        <v>1</v>
      </c>
      <c r="B7" s="39">
        <v>2</v>
      </c>
      <c r="C7" s="39">
        <v>3</v>
      </c>
      <c r="D7" s="39">
        <v>4</v>
      </c>
      <c r="E7" s="39">
        <v>5</v>
      </c>
      <c r="F7" s="39">
        <v>6</v>
      </c>
      <c r="G7" s="39">
        <v>7</v>
      </c>
      <c r="H7" s="39">
        <v>8</v>
      </c>
    </row>
    <row r="8" ht="33" customHeight="1" spans="1:8">
      <c r="A8" s="40"/>
      <c r="B8" s="40"/>
      <c r="C8" s="40"/>
      <c r="D8" s="40"/>
      <c r="E8" s="22"/>
      <c r="F8" s="21"/>
      <c r="G8" s="21"/>
      <c r="H8" s="21"/>
    </row>
    <row r="9" ht="33" customHeight="1" spans="1:8">
      <c r="A9" s="40"/>
      <c r="B9" s="40"/>
      <c r="C9" s="40"/>
      <c r="D9" s="40"/>
      <c r="E9" s="22"/>
      <c r="F9" s="21"/>
      <c r="G9" s="21"/>
      <c r="H9" s="21"/>
    </row>
    <row r="10" ht="24" customHeight="1" spans="1:8">
      <c r="A10" s="41" t="s">
        <v>29</v>
      </c>
      <c r="B10" s="42"/>
      <c r="C10" s="42"/>
      <c r="D10" s="42"/>
      <c r="E10" s="43"/>
      <c r="F10" s="21"/>
      <c r="G10" s="21"/>
      <c r="H10" s="21"/>
    </row>
    <row r="11" customHeight="1" spans="1:1">
      <c r="A11" t="s">
        <v>366</v>
      </c>
    </row>
  </sheetData>
  <mergeCells count="9">
    <mergeCell ref="A3:H3"/>
    <mergeCell ref="A4:C4"/>
    <mergeCell ref="F5:H5"/>
    <mergeCell ref="A10:E10"/>
    <mergeCell ref="A5:A6"/>
    <mergeCell ref="B5:B6"/>
    <mergeCell ref="C5:C6"/>
    <mergeCell ref="D5:D6"/>
    <mergeCell ref="E5:E6"/>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2"/>
  <sheetViews>
    <sheetView showZeros="0" workbookViewId="0">
      <pane ySplit="1" topLeftCell="A2" activePane="bottomLeft" state="frozen"/>
      <selection/>
      <selection pane="bottomLeft" activeCell="F25" sqref="F25"/>
    </sheetView>
  </sheetViews>
  <sheetFormatPr defaultColWidth="10.6555555555556" defaultRowHeight="14.25" customHeight="1"/>
  <cols>
    <col min="1" max="1" width="15.6555555555556" customWidth="1"/>
    <col min="2" max="3" width="27.8333333333333" customWidth="1"/>
    <col min="4" max="4" width="13" customWidth="1"/>
    <col min="5" max="5" width="20.6555555555556" customWidth="1"/>
    <col min="6" max="6" width="11.5" customWidth="1"/>
    <col min="7" max="7" width="20.6555555555556" customWidth="1"/>
    <col min="8" max="11" width="18" customWidth="1"/>
  </cols>
  <sheetData>
    <row r="1" customHeight="1" spans="1:11">
      <c r="A1" s="1"/>
      <c r="B1" s="1"/>
      <c r="C1" s="1"/>
      <c r="D1" s="1"/>
      <c r="E1" s="1"/>
      <c r="F1" s="1"/>
      <c r="G1" s="1"/>
      <c r="H1" s="1"/>
      <c r="I1" s="1"/>
      <c r="J1" s="1"/>
      <c r="K1" s="1"/>
    </row>
    <row r="2" ht="19.5" customHeight="1" spans="4:11">
      <c r="D2" s="2"/>
      <c r="E2" s="2"/>
      <c r="F2" s="2"/>
      <c r="G2" s="2"/>
      <c r="H2" s="3"/>
      <c r="I2" s="3"/>
      <c r="J2" s="3"/>
      <c r="K2" s="4" t="s">
        <v>400</v>
      </c>
    </row>
    <row r="3" ht="42.75" customHeight="1" spans="1:11">
      <c r="A3" s="5" t="str">
        <f>"2025"&amp;"年上级转移支付补助项目支出预算表"</f>
        <v>2025年上级转移支付补助项目支出预算表</v>
      </c>
      <c r="B3" s="5"/>
      <c r="C3" s="5"/>
      <c r="D3" s="5"/>
      <c r="E3" s="5"/>
      <c r="F3" s="5"/>
      <c r="G3" s="5"/>
      <c r="H3" s="5"/>
      <c r="I3" s="5"/>
      <c r="J3" s="5"/>
      <c r="K3" s="5"/>
    </row>
    <row r="4" ht="19.5" customHeight="1" spans="1:11">
      <c r="A4" s="6" t="str">
        <f>"单位名称："&amp;"景洪市职业高级中学"</f>
        <v>单位名称：景洪市职业高级中学</v>
      </c>
      <c r="B4" s="6"/>
      <c r="C4" s="6"/>
      <c r="D4" s="6"/>
      <c r="E4" s="6"/>
      <c r="F4" s="6"/>
      <c r="G4" s="6"/>
      <c r="H4" s="7"/>
      <c r="I4" s="7"/>
      <c r="J4" s="7"/>
      <c r="K4" s="8" t="s">
        <v>121</v>
      </c>
    </row>
    <row r="5" ht="21.75" customHeight="1" spans="1:11">
      <c r="A5" s="9" t="s">
        <v>233</v>
      </c>
      <c r="B5" s="9" t="s">
        <v>132</v>
      </c>
      <c r="C5" s="9" t="s">
        <v>234</v>
      </c>
      <c r="D5" s="10" t="s">
        <v>133</v>
      </c>
      <c r="E5" s="10" t="s">
        <v>134</v>
      </c>
      <c r="F5" s="10" t="s">
        <v>235</v>
      </c>
      <c r="G5" s="10" t="s">
        <v>236</v>
      </c>
      <c r="H5" s="26" t="s">
        <v>29</v>
      </c>
      <c r="I5" s="11" t="s">
        <v>401</v>
      </c>
      <c r="J5" s="12"/>
      <c r="K5" s="13"/>
    </row>
    <row r="6" ht="21.75" customHeight="1" spans="1:11">
      <c r="A6" s="14"/>
      <c r="B6" s="14"/>
      <c r="C6" s="14"/>
      <c r="D6" s="15"/>
      <c r="E6" s="15"/>
      <c r="F6" s="15"/>
      <c r="G6" s="15"/>
      <c r="H6" s="27"/>
      <c r="I6" s="10" t="s">
        <v>32</v>
      </c>
      <c r="J6" s="10" t="s">
        <v>33</v>
      </c>
      <c r="K6" s="10" t="s">
        <v>34</v>
      </c>
    </row>
    <row r="7" ht="40.5" customHeight="1" spans="1:11">
      <c r="A7" s="16"/>
      <c r="B7" s="16"/>
      <c r="C7" s="16"/>
      <c r="D7" s="17"/>
      <c r="E7" s="17"/>
      <c r="F7" s="17"/>
      <c r="G7" s="17"/>
      <c r="H7" s="28"/>
      <c r="I7" s="17" t="s">
        <v>31</v>
      </c>
      <c r="J7" s="17"/>
      <c r="K7" s="17"/>
    </row>
    <row r="8" ht="15" customHeight="1" spans="1:11">
      <c r="A8" s="18">
        <v>1</v>
      </c>
      <c r="B8" s="18">
        <v>2</v>
      </c>
      <c r="C8" s="18">
        <v>3</v>
      </c>
      <c r="D8" s="18">
        <v>4</v>
      </c>
      <c r="E8" s="18">
        <v>5</v>
      </c>
      <c r="F8" s="18">
        <v>6</v>
      </c>
      <c r="G8" s="18">
        <v>7</v>
      </c>
      <c r="H8" s="18">
        <v>8</v>
      </c>
      <c r="I8" s="18">
        <v>9</v>
      </c>
      <c r="J8" s="19">
        <v>10</v>
      </c>
      <c r="K8" s="19">
        <v>11</v>
      </c>
    </row>
    <row r="9" ht="18.75" customHeight="1" spans="1:11">
      <c r="A9" s="29"/>
      <c r="B9" s="30"/>
      <c r="C9" s="29"/>
      <c r="D9" s="29"/>
      <c r="E9" s="29"/>
      <c r="F9" s="29"/>
      <c r="G9" s="29"/>
      <c r="H9" s="21"/>
      <c r="I9" s="21"/>
      <c r="J9" s="21"/>
      <c r="K9" s="21"/>
    </row>
    <row r="10" ht="18.75" customHeight="1" spans="1:11">
      <c r="A10" s="30"/>
      <c r="B10" s="30"/>
      <c r="C10" s="30"/>
      <c r="D10" s="30"/>
      <c r="E10" s="30"/>
      <c r="F10" s="30"/>
      <c r="G10" s="30"/>
      <c r="H10" s="21"/>
      <c r="I10" s="21"/>
      <c r="J10" s="21"/>
      <c r="K10" s="21"/>
    </row>
    <row r="11" ht="18.75" customHeight="1" spans="1:11">
      <c r="A11" s="23" t="s">
        <v>99</v>
      </c>
      <c r="B11" s="24"/>
      <c r="C11" s="24"/>
      <c r="D11" s="24"/>
      <c r="E11" s="24"/>
      <c r="F11" s="24"/>
      <c r="G11" s="25"/>
      <c r="H11" s="21"/>
      <c r="I11" s="21"/>
      <c r="J11" s="21"/>
      <c r="K11" s="21"/>
    </row>
    <row r="12" customHeight="1" spans="1:1">
      <c r="A12" t="s">
        <v>366</v>
      </c>
    </row>
  </sheetData>
  <mergeCells count="15">
    <mergeCell ref="A3:K3"/>
    <mergeCell ref="A4:G4"/>
    <mergeCell ref="I5:K5"/>
    <mergeCell ref="A11:G11"/>
    <mergeCell ref="A5:A7"/>
    <mergeCell ref="B5:B7"/>
    <mergeCell ref="C5:C7"/>
    <mergeCell ref="D5:D7"/>
    <mergeCell ref="E5:E7"/>
    <mergeCell ref="F5:F7"/>
    <mergeCell ref="G5:G7"/>
    <mergeCell ref="H5:H7"/>
    <mergeCell ref="I6:I7"/>
    <mergeCell ref="J6:J7"/>
    <mergeCell ref="K6:K7"/>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5"/>
  <sheetViews>
    <sheetView showZeros="0" workbookViewId="0">
      <pane ySplit="1" topLeftCell="A2" activePane="bottomLeft" state="frozen"/>
      <selection/>
      <selection pane="bottomLeft" activeCell="A21" sqref="A21"/>
    </sheetView>
  </sheetViews>
  <sheetFormatPr defaultColWidth="10.6555555555556" defaultRowHeight="14.25" customHeight="1" outlineLevelCol="6"/>
  <cols>
    <col min="1" max="1" width="41.1555555555556" customWidth="1"/>
    <col min="2" max="2" width="23.3222222222222" customWidth="1"/>
    <col min="3" max="3" width="44.5" customWidth="1"/>
    <col min="4" max="4" width="16.3222222222222" customWidth="1"/>
    <col min="5" max="7" width="27.8333333333333" customWidth="1"/>
  </cols>
  <sheetData>
    <row r="1" customHeight="1" spans="1:7">
      <c r="A1" s="1"/>
      <c r="B1" s="1"/>
      <c r="C1" s="1"/>
      <c r="D1" s="1"/>
      <c r="E1" s="1"/>
      <c r="F1" s="1"/>
      <c r="G1" s="1"/>
    </row>
    <row r="2" ht="18.75" customHeight="1" spans="4:7">
      <c r="D2" s="2"/>
      <c r="E2" s="3"/>
      <c r="F2" s="3"/>
      <c r="G2" s="4" t="s">
        <v>402</v>
      </c>
    </row>
    <row r="3" ht="36.75" customHeight="1" spans="1:7">
      <c r="A3" s="5" t="str">
        <f>"2025"&amp;"年部门项目中期规划预算表"</f>
        <v>2025年部门项目中期规划预算表</v>
      </c>
      <c r="B3" s="5"/>
      <c r="C3" s="5"/>
      <c r="D3" s="5"/>
      <c r="E3" s="5"/>
      <c r="F3" s="5"/>
      <c r="G3" s="5"/>
    </row>
    <row r="4" ht="22.5" customHeight="1" spans="1:7">
      <c r="A4" s="6" t="str">
        <f>"单位名称："&amp;"景洪市职业高级中学"</f>
        <v>单位名称：景洪市职业高级中学</v>
      </c>
      <c r="B4" s="6"/>
      <c r="C4" s="6"/>
      <c r="D4" s="6"/>
      <c r="E4" s="7"/>
      <c r="F4" s="7"/>
      <c r="G4" s="8" t="s">
        <v>121</v>
      </c>
    </row>
    <row r="5" ht="21.75" customHeight="1" spans="1:7">
      <c r="A5" s="9" t="s">
        <v>234</v>
      </c>
      <c r="B5" s="9" t="s">
        <v>233</v>
      </c>
      <c r="C5" s="9" t="s">
        <v>132</v>
      </c>
      <c r="D5" s="10" t="s">
        <v>403</v>
      </c>
      <c r="E5" s="11" t="s">
        <v>32</v>
      </c>
      <c r="F5" s="12"/>
      <c r="G5" s="13"/>
    </row>
    <row r="6" ht="21.75" customHeight="1" spans="1:7">
      <c r="A6" s="14"/>
      <c r="B6" s="14"/>
      <c r="C6" s="14"/>
      <c r="D6" s="15"/>
      <c r="E6" s="9" t="s">
        <v>404</v>
      </c>
      <c r="F6" s="10" t="s">
        <v>405</v>
      </c>
      <c r="G6" s="10" t="s">
        <v>406</v>
      </c>
    </row>
    <row r="7" ht="40.5" customHeight="1" spans="1:7">
      <c r="A7" s="16"/>
      <c r="B7" s="16"/>
      <c r="C7" s="16"/>
      <c r="D7" s="17"/>
      <c r="E7" s="16"/>
      <c r="F7" s="17"/>
      <c r="G7" s="17"/>
    </row>
    <row r="8" ht="19.5" customHeight="1" spans="1:7">
      <c r="A8" s="18">
        <v>1</v>
      </c>
      <c r="B8" s="18">
        <v>2</v>
      </c>
      <c r="C8" s="18">
        <v>3</v>
      </c>
      <c r="D8" s="18">
        <v>4</v>
      </c>
      <c r="E8" s="18">
        <v>8</v>
      </c>
      <c r="F8" s="18">
        <v>9</v>
      </c>
      <c r="G8" s="19">
        <v>10</v>
      </c>
    </row>
    <row r="9" ht="17.25" customHeight="1" spans="1:7">
      <c r="A9" s="20" t="s">
        <v>44</v>
      </c>
      <c r="B9" s="20"/>
      <c r="C9" s="20"/>
      <c r="D9" s="20"/>
      <c r="E9" s="21">
        <v>331347.75</v>
      </c>
      <c r="F9" s="21">
        <v>3600000</v>
      </c>
      <c r="G9" s="21"/>
    </row>
    <row r="10" ht="18.75" customHeight="1" spans="1:7">
      <c r="A10" s="20"/>
      <c r="B10" s="20" t="s">
        <v>247</v>
      </c>
      <c r="C10" s="20" t="s">
        <v>246</v>
      </c>
      <c r="D10" s="22" t="s">
        <v>407</v>
      </c>
      <c r="E10" s="21"/>
      <c r="F10" s="21">
        <v>800000</v>
      </c>
      <c r="G10" s="21"/>
    </row>
    <row r="11" ht="18.75" customHeight="1" spans="1:7">
      <c r="A11" s="20"/>
      <c r="B11" s="20" t="s">
        <v>240</v>
      </c>
      <c r="C11" s="20" t="s">
        <v>239</v>
      </c>
      <c r="D11" s="22" t="s">
        <v>407</v>
      </c>
      <c r="E11" s="21">
        <v>74934</v>
      </c>
      <c r="F11" s="21"/>
      <c r="G11" s="21"/>
    </row>
    <row r="12" ht="18.75" customHeight="1" spans="1:7">
      <c r="A12" s="20"/>
      <c r="B12" s="20" t="s">
        <v>240</v>
      </c>
      <c r="C12" s="20" t="s">
        <v>244</v>
      </c>
      <c r="D12" s="22" t="s">
        <v>407</v>
      </c>
      <c r="E12" s="21">
        <v>184020</v>
      </c>
      <c r="F12" s="21"/>
      <c r="G12" s="21"/>
    </row>
    <row r="13" ht="18.75" customHeight="1" spans="1:7">
      <c r="A13" s="20"/>
      <c r="B13" s="20" t="s">
        <v>240</v>
      </c>
      <c r="C13" s="20" t="s">
        <v>251</v>
      </c>
      <c r="D13" s="22" t="s">
        <v>407</v>
      </c>
      <c r="E13" s="21">
        <v>72393.75</v>
      </c>
      <c r="F13" s="21"/>
      <c r="G13" s="21"/>
    </row>
    <row r="14" ht="18.75" customHeight="1" spans="1:7">
      <c r="A14" s="20"/>
      <c r="B14" s="20" t="s">
        <v>254</v>
      </c>
      <c r="C14" s="20" t="s">
        <v>253</v>
      </c>
      <c r="D14" s="22" t="s">
        <v>407</v>
      </c>
      <c r="E14" s="21"/>
      <c r="F14" s="21">
        <v>2800000</v>
      </c>
      <c r="G14" s="21"/>
    </row>
    <row r="15" ht="18.75" customHeight="1" spans="1:7">
      <c r="A15" s="23" t="s">
        <v>29</v>
      </c>
      <c r="B15" s="24" t="s">
        <v>246</v>
      </c>
      <c r="C15" s="24"/>
      <c r="D15" s="25"/>
      <c r="E15" s="21">
        <v>331347.75</v>
      </c>
      <c r="F15" s="21">
        <v>3600000</v>
      </c>
      <c r="G15" s="21"/>
    </row>
  </sheetData>
  <mergeCells count="11">
    <mergeCell ref="A3:G3"/>
    <mergeCell ref="A4:D4"/>
    <mergeCell ref="E5:G5"/>
    <mergeCell ref="A15:D15"/>
    <mergeCell ref="A5:A7"/>
    <mergeCell ref="B5:B7"/>
    <mergeCell ref="C5:C7"/>
    <mergeCell ref="D5:D7"/>
    <mergeCell ref="E6:E7"/>
    <mergeCell ref="F6:F7"/>
    <mergeCell ref="G6:G7"/>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Dell</cp:lastModifiedBy>
  <dcterms:created xsi:type="dcterms:W3CDTF">2025-02-19T07:30:00Z</dcterms:created>
  <dcterms:modified xsi:type="dcterms:W3CDTF">2025-02-20T08:13:49Z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A94460946FC54FB1B5146723A9BF8225</vt:lpwstr>
  </property>
  <property fmtid="{D5CDD505-2E9C-101B-9397-08002B2CF9AE}" pid="3" name="KSOProductBuildVer">
    <vt:lpwstr>2052-11.8.2.12089</vt:lpwstr>
  </property>
  <property fmtid="{D5CDD505-2E9C-101B-9397-08002B2CF9AE}" pid="4" name="KSOReadingLayout">
    <vt:bool>true</vt:bool>
  </property>
</Properties>
</file>